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35" windowWidth="10440" windowHeight="8055" activeTab="7"/>
  </bookViews>
  <sheets>
    <sheet name="Kopert" sheetId="1" r:id="rId1"/>
    <sheet name="Aktivi" sheetId="2" r:id="rId2"/>
    <sheet name="Pasivi" sheetId="3" r:id="rId3"/>
    <sheet name="Rezultat" sheetId="4" r:id="rId4"/>
    <sheet name="Cashi" sheetId="5" r:id="rId5"/>
    <sheet name="Kapitali" sheetId="6" r:id="rId6"/>
    <sheet name="1" sheetId="7" r:id="rId7"/>
    <sheet name="2" sheetId="8" r:id="rId8"/>
  </sheets>
  <definedNames/>
  <calcPr fullCalcOnLoad="1"/>
</workbook>
</file>

<file path=xl/sharedStrings.xml><?xml version="1.0" encoding="utf-8"?>
<sst xmlns="http://schemas.openxmlformats.org/spreadsheetml/2006/main" count="623" uniqueCount="330">
  <si>
    <t>Emertimi dhe Forma ligjore</t>
  </si>
  <si>
    <t>NIPT -i</t>
  </si>
  <si>
    <t>Adresa e Selise</t>
  </si>
  <si>
    <t>Data e krijimit</t>
  </si>
  <si>
    <t>Nr. i  Regjistrit  Tregetar</t>
  </si>
  <si>
    <t>Veprimtaria  Kryesore</t>
  </si>
  <si>
    <t>P A S Q Y R A T     F I N A N C I A R E</t>
  </si>
  <si>
    <t xml:space="preserve">(  Ne zbarim te Standartit Kombetar te Kontabilitetit Nr.2 dhe </t>
  </si>
  <si>
    <t>Ligjit Nr. 9228 Date 29.04.2004     Per Kontabilitetin dhe Pasqyrat Financiare  )</t>
  </si>
  <si>
    <t>Pasqyra Financiare jane individuale</t>
  </si>
  <si>
    <t>Pasqyra Financiare jane te konsoliduara</t>
  </si>
  <si>
    <t>Pasqyra Financiare jane te shprehura ne</t>
  </si>
  <si>
    <t>Leke</t>
  </si>
  <si>
    <t>Pasqyra Financiare jane te rumbullakosura ne</t>
  </si>
  <si>
    <t xml:space="preserve">  Periudha  Kontabel e Pasqyrave Financiare</t>
  </si>
  <si>
    <t>Nga</t>
  </si>
  <si>
    <t>Deri</t>
  </si>
  <si>
    <t xml:space="preserve">  Data  e  mbylljes se Pasqyrave Financiare</t>
  </si>
  <si>
    <t>Nr</t>
  </si>
  <si>
    <t>A   K   T   I   V   E   T</t>
  </si>
  <si>
    <t>Shenime</t>
  </si>
  <si>
    <t>Periudha</t>
  </si>
  <si>
    <t>Raportuese</t>
  </si>
  <si>
    <t>Para ardhese</t>
  </si>
  <si>
    <t>I</t>
  </si>
  <si>
    <t>A K T I V E T    A F A T S H K U R T R A</t>
  </si>
  <si>
    <t>Aktivet  monetare</t>
  </si>
  <si>
    <t>&gt;</t>
  </si>
  <si>
    <t>Banka</t>
  </si>
  <si>
    <t>Arka</t>
  </si>
  <si>
    <t>Derivative dhe aktive te mbajtura per tregtim</t>
  </si>
  <si>
    <t>Aktive te tjera financiare afatshkurtra</t>
  </si>
  <si>
    <t>Kliente per mallra,produkte e sherbime</t>
  </si>
  <si>
    <t>Debitore,Kreditore te tjere</t>
  </si>
  <si>
    <t>Tatim mbi fitimin</t>
  </si>
  <si>
    <t>Tvsh</t>
  </si>
  <si>
    <t>Te drejta e detyrime ndaj ortakeve</t>
  </si>
  <si>
    <t>Inventari</t>
  </si>
  <si>
    <t>Lendet e para</t>
  </si>
  <si>
    <t>Inventari Imet</t>
  </si>
  <si>
    <t>Prodhim ne proces</t>
  </si>
  <si>
    <t>Produkte te gatshme</t>
  </si>
  <si>
    <t>Mallra per rishitje</t>
  </si>
  <si>
    <t>Parapagesa per furnizime</t>
  </si>
  <si>
    <t>Aktive biologjike afatshkurtra</t>
  </si>
  <si>
    <t>Aktive afatshkurtra te mbajtura per rishitje</t>
  </si>
  <si>
    <t>Parapagime dhe shpenzime te shtyra</t>
  </si>
  <si>
    <t>Shpenzime te periudhave te ardhshme</t>
  </si>
  <si>
    <t>II</t>
  </si>
  <si>
    <t>A K T I V E T    A F A T G J A T A</t>
  </si>
  <si>
    <t>Investimet  financiare afatgjata</t>
  </si>
  <si>
    <t>Aktive afatgjata materiale</t>
  </si>
  <si>
    <t>Toka</t>
  </si>
  <si>
    <t>Ndertesa</t>
  </si>
  <si>
    <t>Makineri dhe paisje</t>
  </si>
  <si>
    <t xml:space="preserve">Aktive tjera afat gjata materiale </t>
  </si>
  <si>
    <t>Ativet biologjike afatgjata</t>
  </si>
  <si>
    <t>Aktive afatgjata jo materiale</t>
  </si>
  <si>
    <t>Kapitali aksioner i pa paguar</t>
  </si>
  <si>
    <t>Aktive te tjera afatgjata</t>
  </si>
  <si>
    <t>T O T A L I     A K T I V E V E   ( I + II )</t>
  </si>
  <si>
    <t>PASIVET  DHE  KAPITALI</t>
  </si>
  <si>
    <t>P A S I V E T      A F A T S H K U R T R A</t>
  </si>
  <si>
    <t>Derivativet</t>
  </si>
  <si>
    <t>Huamarjet</t>
  </si>
  <si>
    <t>Overdraftet bankare</t>
  </si>
  <si>
    <t>Huamarrje afat shkuatra</t>
  </si>
  <si>
    <t>Huat  dhe  parapagimet</t>
  </si>
  <si>
    <t>Te pagueshme ndaj furnitoreve</t>
  </si>
  <si>
    <t>Te pagueshme ndaj punonjesve</t>
  </si>
  <si>
    <t>Detyrime per Sigurime Shoq.Shend.</t>
  </si>
  <si>
    <t>Detyrime tatimore per TAP-in</t>
  </si>
  <si>
    <t>Detyrime tatimore per Tatim Fitimin</t>
  </si>
  <si>
    <t>Detyrime tatimore per Tvsh-ne</t>
  </si>
  <si>
    <t>Detyrime tatimore per Tatimin ne Burim</t>
  </si>
  <si>
    <t>Dividente per tu paguar</t>
  </si>
  <si>
    <t>Debitore dhe Kreditore te tjere</t>
  </si>
  <si>
    <t>Grantet dhe te ardhurat e shtyra</t>
  </si>
  <si>
    <t>Provizionet afatshkurtra</t>
  </si>
  <si>
    <t>P A S I V E T      A F A T G J A T A</t>
  </si>
  <si>
    <t>Huat  afatgjata</t>
  </si>
  <si>
    <t>Hua,bono dhe detyrime nga qeraja financiare</t>
  </si>
  <si>
    <t>Bono te konvertueshme</t>
  </si>
  <si>
    <t>Huamarje te tjera afatgjata</t>
  </si>
  <si>
    <t>Provizionet afatgjata</t>
  </si>
  <si>
    <t>T O T A L I      P A S I V E V E      ( I+II )</t>
  </si>
  <si>
    <t>III</t>
  </si>
  <si>
    <t xml:space="preserve">K A P I T A L I </t>
  </si>
  <si>
    <t>Aksionet e pakices (PF te konsoliduara)</t>
  </si>
  <si>
    <t>Kapitali aksionereve te shoq.meme (PF te kons.)</t>
  </si>
  <si>
    <t>Kapitali aksionar</t>
  </si>
  <si>
    <t>Primi aksionit</t>
  </si>
  <si>
    <t>Njesite ose aksionet e thesarit (Negative)</t>
  </si>
  <si>
    <t>Rezervat statutore</t>
  </si>
  <si>
    <t>Rezervat ligjore</t>
  </si>
  <si>
    <t>Rezervat e tjera</t>
  </si>
  <si>
    <t>Fitimet e pa shperndara</t>
  </si>
  <si>
    <t>Fitimi (Humbja) e vitit financiar</t>
  </si>
  <si>
    <t>TOTALI   PASIVEVE   DHE   KAPITALIT  (I+II+III)</t>
  </si>
  <si>
    <t>(  Bazuar ne klasifikimin e Shpenzimeve sipas Natyres  )</t>
  </si>
  <si>
    <t>Pershkrimi  i  Elementeve</t>
  </si>
  <si>
    <t>Referenca</t>
  </si>
  <si>
    <t>Shitjet neto</t>
  </si>
  <si>
    <t>Te ardhura te tjera nga veprimtaria e shfrytezimit</t>
  </si>
  <si>
    <t>702,708X</t>
  </si>
  <si>
    <t>Ndrysh.ne invent.prod.gatshme e prodhimit ne proces</t>
  </si>
  <si>
    <t>Materialet e konsumuara</t>
  </si>
  <si>
    <t>601,608X</t>
  </si>
  <si>
    <t>Kosto e punes</t>
  </si>
  <si>
    <t>Pagat e personelit</t>
  </si>
  <si>
    <t>Shpenzimet per sigurime shoqerore e shendetesore</t>
  </si>
  <si>
    <t>Amortizimet dhe zhvleresimet</t>
  </si>
  <si>
    <t>68X</t>
  </si>
  <si>
    <t>Shpenzime te tjera</t>
  </si>
  <si>
    <t>Totali shpenzimeve  (  shumat  4 - 7 )</t>
  </si>
  <si>
    <t>Fitimi (humbja) nga veprimtarite e kryesore (1+2+/-3-8)</t>
  </si>
  <si>
    <t>Te ardhurat dhe shpenzimet financiare nga njesite e kontrolluara</t>
  </si>
  <si>
    <t>Te ardhurat dhe shpenzimet financiare nga pjesemarrjet</t>
  </si>
  <si>
    <t xml:space="preserve">Te ardhurat dhe shpenzimet financiare </t>
  </si>
  <si>
    <t xml:space="preserve">Te ardh.e shpenz. financ.nga inves.te tjera financ.afatgjata </t>
  </si>
  <si>
    <t>763,764,765,664,665</t>
  </si>
  <si>
    <t>Te ardhurat dhe shpenzimet nga interesat</t>
  </si>
  <si>
    <t>Fitimet (Humbjet) nga kursi kembimit</t>
  </si>
  <si>
    <t>Totali i te Ardhurave dhe Shpenzimeve financiare</t>
  </si>
  <si>
    <t>Fitimi (humbja) para tatimit  ( 9 +/- 13 )</t>
  </si>
  <si>
    <t>Shpenzimet e tatimit mbi fitimin</t>
  </si>
  <si>
    <t>Fitimi (humbja) neto e vitit financiar  ( 14 - 15 )</t>
  </si>
  <si>
    <t>Elementet e pasqyrave te konsoliduara</t>
  </si>
  <si>
    <t>Pasqyra e fluksit monetar - Metoda Indirekte</t>
  </si>
  <si>
    <t>Fluksi i parave nga veprimtaria e shfrytezimit</t>
  </si>
  <si>
    <t>Fitimi para tatimit</t>
  </si>
  <si>
    <t>MM neto nga aktivitetet e shfrytezimit</t>
  </si>
  <si>
    <t>Fluksi monetar nga veprimtarite investuese</t>
  </si>
  <si>
    <t>Blerja e njesisese kontrolluar X minus parate e Arketuara</t>
  </si>
  <si>
    <t>Blerja e aktiveve afatgjata materiale</t>
  </si>
  <si>
    <t>Te ardhura nga shitja e paisjeve</t>
  </si>
  <si>
    <t>Interesi i arketuar</t>
  </si>
  <si>
    <t>Dividentet e arketuar</t>
  </si>
  <si>
    <t>MM neto te perdoruara ne veprimtarite investuese</t>
  </si>
  <si>
    <t>Fluksi monetar nga aktivitetet financiare</t>
  </si>
  <si>
    <t>Te ardhura nga emetimi i kapitalit aksioner</t>
  </si>
  <si>
    <t>Te ardhura nga huamarrje afatgjata</t>
  </si>
  <si>
    <t>Pagesat e detyrimive te qerase financiare</t>
  </si>
  <si>
    <t>Dividente te paguar</t>
  </si>
  <si>
    <t>MM neto e perdorur ne veprimtarite Financiare</t>
  </si>
  <si>
    <t>Rritja/Renia neto e mjeteve monetare</t>
  </si>
  <si>
    <t>Mjetet monetare ne fillim te periudhes kontabel</t>
  </si>
  <si>
    <t>Mjetet monetare ne fund te periudhes kontabel</t>
  </si>
  <si>
    <t>Nje pasqyre e Konsoliduar</t>
  </si>
  <si>
    <t>Emertimi</t>
  </si>
  <si>
    <t>Kapitali Aksionar qe i perket Aksionereve te Shoqerise Meme</t>
  </si>
  <si>
    <t>Zoterimet e</t>
  </si>
  <si>
    <t xml:space="preserve">Kapitali </t>
  </si>
  <si>
    <t>Primi i</t>
  </si>
  <si>
    <t>Aksionet</t>
  </si>
  <si>
    <t>Rezervat</t>
  </si>
  <si>
    <t>Rezerva te konvertimit</t>
  </si>
  <si>
    <t xml:space="preserve">Fitimi i </t>
  </si>
  <si>
    <t>TOTALI</t>
  </si>
  <si>
    <t>Aksionereve</t>
  </si>
  <si>
    <t>Aksionar</t>
  </si>
  <si>
    <t>Aksionit</t>
  </si>
  <si>
    <t>e Thesarit</t>
  </si>
  <si>
    <t>Statutore dhe ligjore</t>
  </si>
  <si>
    <t>te monedhave te huaja</t>
  </si>
  <si>
    <t>pa Shperndare</t>
  </si>
  <si>
    <t>te Pakices</t>
  </si>
  <si>
    <t>A</t>
  </si>
  <si>
    <t>Efekti ndryshimeve ne politikat kontabel</t>
  </si>
  <si>
    <t>B</t>
  </si>
  <si>
    <t>Pozicioni i rregulluar</t>
  </si>
  <si>
    <t>Efektet e ndryshimit te kurseve</t>
  </si>
  <si>
    <t>te kembimit gjate konsolidimit</t>
  </si>
  <si>
    <t>Totali i te Ardhurave dhe Shpenzimeve</t>
  </si>
  <si>
    <t>qe nuk jane njohur ne pasqyren e</t>
  </si>
  <si>
    <t>te Ardhurave dhe Shpenzimeve</t>
  </si>
  <si>
    <t xml:space="preserve">Fitimi neto i vitit Financiar </t>
  </si>
  <si>
    <t>Dividentet e paguar</t>
  </si>
  <si>
    <t>Transferime ne rezerven e</t>
  </si>
  <si>
    <t>detyrueshme Statutore</t>
  </si>
  <si>
    <t>Emetimi i Kapitalit Aksionar</t>
  </si>
  <si>
    <t>te kembimit jate konsolidimit</t>
  </si>
  <si>
    <t>Fitimi neto per periudhen kontabel</t>
  </si>
  <si>
    <t>Aksione te thesari te riblera</t>
  </si>
  <si>
    <t>S H E N I M E T          S P J E G U E S E</t>
  </si>
  <si>
    <t>Sqarim:</t>
  </si>
  <si>
    <t xml:space="preserve">     Dhënia e shënimeve shpjeguese në këtë pjesë është e detyrueshme sipas SKK 2.</t>
  </si>
  <si>
    <t xml:space="preserve">     Plotesimi i te dhenave të kësaj pjese duhet të bëhet sipas kërkesave dhe strukturës standarte te </t>
  </si>
  <si>
    <t>percaktuara ne SKK 2 dhe konkretisht paragrafeve 49-55.  Rradha e dhenies se spjegimeve duhet te jete :</t>
  </si>
  <si>
    <t xml:space="preserve">               a) Informacion i përgjithsëm dhe politikat kontabël</t>
  </si>
  <si>
    <t xml:space="preserve">               b)Shënimet qe shpjegojnë zërat e ndryshëm të pasqyrave financiare</t>
  </si>
  <si>
    <t xml:space="preserve">               c) Shënime të tjera shpjegeuse</t>
  </si>
  <si>
    <t>A I</t>
  </si>
  <si>
    <t>Informacion i përgjithshëm</t>
  </si>
  <si>
    <t xml:space="preserve">     Kuadri ligjor: Ligjit 9228 dt 29.04.2004 "Per Kontabilitetin dhe Pasqyrat Financiare"</t>
  </si>
  <si>
    <t xml:space="preserve">     Kuadri kontabel i aplikuar : Stndartet Kombetare te Kontabilitetit ne Shqiperi.(SKK 2; 49)</t>
  </si>
  <si>
    <t xml:space="preserve">     Baza e pergatitjes se PF : Te drejtat dhe detyrimet e konstatuara.(SSK 1, 35) </t>
  </si>
  <si>
    <t xml:space="preserve">     Parimet dhe karakteristikat cilesore te perdorura per hartimin e P.F. : (SKK 1; 37 - 69)</t>
  </si>
  <si>
    <t xml:space="preserve">        a) NJESIA EKONOMIKE RAPORTUSE ka mbajtur ne llogarite e saj aktivet,pasivet dhe</t>
  </si>
  <si>
    <t>transaksionet ekonomike te veta.</t>
  </si>
  <si>
    <t xml:space="preserve">        b) VIJIMESIA e veprimtarise ekonomike te njesise sone raportuse eshte e siguruar duke</t>
  </si>
  <si>
    <t>mos pasur ne plan ose nevoje nderprerjen  e aktivitetit te saj.</t>
  </si>
  <si>
    <t xml:space="preserve">        c) KOMPENSIM midis nje aktivi dhe nje pasivi nuk ka , ndersa midis te ardhurave dhe </t>
  </si>
  <si>
    <t>shpenzimeve ka vetem ne rastet qe lejohen nga SKK.</t>
  </si>
  <si>
    <t xml:space="preserve">        d) KUPTUSHMERIA e Pasqyrave Financiare eshte realizuar ne masen e plote per te </t>
  </si>
  <si>
    <t xml:space="preserve">qene te qarta dhe te kuptushme per perdorues te jashtem qe kane njohuri te pergjitheshme te </t>
  </si>
  <si>
    <t>mjaftueshme ne fushen e kontabilitetit.</t>
  </si>
  <si>
    <t xml:space="preserve">        e) MATERIALITETI eshte vleresuar nga ana jone dhe ne baze te tij Pasqyrat Financiare</t>
  </si>
  <si>
    <t>jane hartuar vetem per zera materiale.</t>
  </si>
  <si>
    <t xml:space="preserve">         f) BESUSHMERIA per hartimin e Pasqyrave Financiare eshte e siguruar pasi nuk ka</t>
  </si>
  <si>
    <t>gabime materiale duke zbatuar parimet e meposhteme :</t>
  </si>
  <si>
    <t xml:space="preserve">     </t>
  </si>
  <si>
    <t xml:space="preserve">                - Parimin e paraqitjes me besnikeri</t>
  </si>
  <si>
    <t xml:space="preserve">                - Parimin e perparesise se permbajtjes ekonomike mbi formen ligjore</t>
  </si>
  <si>
    <t xml:space="preserve">                - Parimin e paaneshmerise pa asnje influencim te qellimshem</t>
  </si>
  <si>
    <t xml:space="preserve">                - Parimin e maturise pa optimizem te teperuar,pa nen e mbivleresim te qellimshem</t>
  </si>
  <si>
    <t xml:space="preserve">                - Parimin e plotesise duke paraqitur nje pamje te vertete e te drejte te PF.</t>
  </si>
  <si>
    <t xml:space="preserve">                - Parimin e qendrushmerise per te mos ndryshuar politikat e metodat kontabel</t>
  </si>
  <si>
    <t xml:space="preserve">                - Parimin e krahasushmerise duke siguruar krahasimin midis dy periudhave.</t>
  </si>
  <si>
    <t>A II</t>
  </si>
  <si>
    <t>Politikat kontabël</t>
  </si>
  <si>
    <t xml:space="preserve">     Per percaktimin e kostos se inventareve eshte zgjedhur metoda "FIFO" ( hyrje e pare ,</t>
  </si>
  <si>
    <t>dalje e pare.(SKK 4: 15)</t>
  </si>
  <si>
    <t xml:space="preserve">     Vleresimi fillestar i nje elementi te AAM qe ploteson kriteret per njohje si aktiv ne bilanc </t>
  </si>
  <si>
    <t>eshte vleresuar me kosto. (SKK 5; 11)</t>
  </si>
  <si>
    <t xml:space="preserve">     Per prodhimin ose krijimin e AAM kur kjo financohet nga nje hua,kostot e huamarrjes (dhe</t>
  </si>
  <si>
    <t>interesat) eshte metoda e kapitalizimit ne koston e aktivit per periudhen e investimit.(SKK 5: 16)</t>
  </si>
  <si>
    <t xml:space="preserve">     Per vleresimi i mepaseshem i AAM eshte zgjedhur modeli i kostos duke i paraqitur ne </t>
  </si>
  <si>
    <t>bilanc me kosto minus amortizimin e akumuluar. (SKK 5; 21)</t>
  </si>
  <si>
    <t xml:space="preserve">     Per llogaritjen e amortizimit te AAM (SKK 5: 38) njesia jone ekonomike  ka percaktuar</t>
  </si>
  <si>
    <t>si metode te amortizimit te ndertesave metoden lineare dhe per AAM te tjera metoden e amortizimit</t>
  </si>
  <si>
    <t>mbi bazen e vleftes se mbetur ndersa normat e amortizimit jane perdorur te njellojta me ato te sistemit</t>
  </si>
  <si>
    <t>fiskal ne fuqi dhe konkretisht :</t>
  </si>
  <si>
    <t xml:space="preserve">                - Per ndertesat ne menyre lineare me 5 % ne vit.</t>
  </si>
  <si>
    <t xml:space="preserve">                - Kompjutera e sisteme informacioni me 25 % te vleftes se mbetur</t>
  </si>
  <si>
    <t xml:space="preserve">                - Te gjitha AAM te tjera me 20 % te vleftes se mbetur</t>
  </si>
  <si>
    <t xml:space="preserve">     Per llogaritjen e amortizimit te AAJM (SKK 5: 59) njesia ekonomike raportuese ka </t>
  </si>
  <si>
    <t>percaktuar si metode te amortizimit metoden lineare ndersa normen e amortizimit me  15 % ne vit.</t>
  </si>
  <si>
    <t>Ref.</t>
  </si>
  <si>
    <t>Shënimet qe shpjegojnë zërat e ndryshëm të pasqyrave financiare</t>
  </si>
  <si>
    <t>AKTIVET  AFAT SHKURTERA</t>
  </si>
  <si>
    <t>Emri i Bankes</t>
  </si>
  <si>
    <t>Monedha</t>
  </si>
  <si>
    <t>Nr llogarise</t>
  </si>
  <si>
    <t>Vlera ne</t>
  </si>
  <si>
    <t xml:space="preserve">Kursi </t>
  </si>
  <si>
    <t>valute</t>
  </si>
  <si>
    <t>fund vitit</t>
  </si>
  <si>
    <t>Lek</t>
  </si>
  <si>
    <t>E M E R T I M I</t>
  </si>
  <si>
    <t>Arka ne Leke</t>
  </si>
  <si>
    <t>Arka ne Euro</t>
  </si>
  <si>
    <t>Arka ne Dollare</t>
  </si>
  <si>
    <t>Shoqeria nuk ka derivative dhe aktive te mbajtura per tregtim</t>
  </si>
  <si>
    <t xml:space="preserve">   Fatura gjithsej</t>
  </si>
  <si>
    <t xml:space="preserve">     a)  Nga keto</t>
  </si>
  <si>
    <t>pa likuiduara deri ne 30 dite</t>
  </si>
  <si>
    <t>pa likuiduara deri ne 60 dite</t>
  </si>
  <si>
    <t>pa likuiduara deri ne 90 dite</t>
  </si>
  <si>
    <t>pa likuiduara permbi nje vit</t>
  </si>
  <si>
    <t xml:space="preserve">     b)  Nga faturat gjithsej</t>
  </si>
  <si>
    <t>Fatura mbi 300 mije leke te prera</t>
  </si>
  <si>
    <t>Fatura mbi 300 mije leke te likuid.</t>
  </si>
  <si>
    <t>Tatimi i derdhur paradhenie</t>
  </si>
  <si>
    <t>Tatimi i vitit ushtrimor</t>
  </si>
  <si>
    <t>Tatimi i derdhur teper</t>
  </si>
  <si>
    <t>Tatim rimbursuar</t>
  </si>
  <si>
    <t>Tatim nga viti kaluar</t>
  </si>
  <si>
    <t>Tvsh e zbriteshme ne celje te vitit</t>
  </si>
  <si>
    <t>Tvsh e zbriteshme ne Blerje gjate vitit</t>
  </si>
  <si>
    <t>Tvsh e pagueshme ne shitje gjate vitit</t>
  </si>
  <si>
    <t xml:space="preserve">Nuk ka </t>
  </si>
  <si>
    <t>AKTIVET AFATGJATA</t>
  </si>
  <si>
    <t>Analiza e posteve te amortizushme</t>
  </si>
  <si>
    <t>Viti raportues</t>
  </si>
  <si>
    <t>Viti paraardhes</t>
  </si>
  <si>
    <t>Amortizimi</t>
  </si>
  <si>
    <t>Vl.mbetur</t>
  </si>
  <si>
    <t>Makineri,paisje</t>
  </si>
  <si>
    <t xml:space="preserve">AAM te tjera </t>
  </si>
  <si>
    <t>PASIVET  AFATSHKURTRA</t>
  </si>
  <si>
    <t>Fatura mbi 300 mije leke te kontab.</t>
  </si>
  <si>
    <t>PASIVET  AFATGJATA</t>
  </si>
  <si>
    <t xml:space="preserve">KAPITALI </t>
  </si>
  <si>
    <t>●</t>
  </si>
  <si>
    <t>Fitim e Humbje ushtrimit</t>
  </si>
  <si>
    <t>Shpenzime te pa zbriteshme</t>
  </si>
  <si>
    <t>Tatimi mbi fitimin</t>
  </si>
  <si>
    <t>C</t>
  </si>
  <si>
    <t>Shënime të tjera shpjegeuse</t>
  </si>
  <si>
    <t xml:space="preserve">Ngjarje te ndodhura pas dates se bilancit per te cilat behen rregullime apo ngjarje te </t>
  </si>
  <si>
    <t>ndodhura pas dates se bilancit per te cilat nuk behen rregullime  nuk ka.</t>
  </si>
  <si>
    <t>Gabime materiale te ndodhura ne periudhat kontabel te mepareshme te konstatuara gjate</t>
  </si>
  <si>
    <t>periudhes rraportuese dhe qe korigjim nuk ka.</t>
  </si>
  <si>
    <t>Per Drejtimin  e Njesise  Ekonomike</t>
  </si>
  <si>
    <t>Vlera kon</t>
  </si>
  <si>
    <t>Tvsh e zbriteshme/pagueshme ne mbyllje te vitit</t>
  </si>
  <si>
    <t>T  O  T  A  L   I</t>
  </si>
  <si>
    <t>Te ardhura dhe shpenzime te tjera financiare(Gjoba +Interesa)</t>
  </si>
  <si>
    <t>Pagesa kredie</t>
  </si>
  <si>
    <t>Pagesa e Kontributit Sig Shoqerore</t>
  </si>
  <si>
    <t>Pagese Tatim Fitimi</t>
  </si>
  <si>
    <t>Pagese TVSH</t>
  </si>
  <si>
    <t>Pagese TAP</t>
  </si>
  <si>
    <t>Pagesa te tjera 628</t>
  </si>
  <si>
    <t>Pagesa te tjera 638</t>
  </si>
  <si>
    <t>Pagesa te tjera 657</t>
  </si>
  <si>
    <t>MM te paguara ndaj furnitoreve dhe punonjesve</t>
  </si>
  <si>
    <t>Pagesa te tjera</t>
  </si>
  <si>
    <t>MM te ardhura nga veprimtarite e tjera</t>
  </si>
  <si>
    <t>LUÇENTE KONÇENSIONARE</t>
  </si>
  <si>
    <t>L 07926601 T</t>
  </si>
  <si>
    <t>Lagja   Guras,Komuna  QENDER   LIBRAZHD</t>
  </si>
  <si>
    <t>Prodhim dhe  Tregtim energji elektrike</t>
  </si>
  <si>
    <t>MM te financuara  nga  pronari</t>
  </si>
  <si>
    <t>Pasqyra  e  Ndryshimeve  ne  Kapital  2011</t>
  </si>
  <si>
    <t>Shoqeria  " LUÇENTE  KONÇENSIONARE " sh.p.k.</t>
  </si>
  <si>
    <t>Shoqeria  " " LUÇENTE  KONÇENSIONARE " sh.p.k</t>
  </si>
  <si>
    <t>Shoqeria   " LUÇENTE  KONÇENSIONARE " sh.p.k</t>
  </si>
  <si>
    <t>Shoqeria  " LUÇENTE  KONÇENSIONARE " sh.p.k</t>
  </si>
  <si>
    <t>(    LUAN FEJZULLAI    )</t>
  </si>
  <si>
    <t>Viti   2012</t>
  </si>
  <si>
    <t>01.01.2012</t>
  </si>
  <si>
    <t>31.12.2012</t>
  </si>
  <si>
    <t>Pasqyrat    Financiare    te    Vitit   2012</t>
  </si>
  <si>
    <t>Pasqyra   e   te   Ardhurave   dhe   Shpenzimeve     2012</t>
  </si>
  <si>
    <t>Pasqyra   e   Fluksit   Monetar  -  Metoda  Indirekte   2012</t>
  </si>
  <si>
    <t>Pozicioni me 31 dhjetor 2010</t>
  </si>
  <si>
    <t>Pozicioni me 31 dhjetor 2011</t>
  </si>
  <si>
    <t>Pozicioni me 31 dhjetor 2012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</si>
</sst>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</numFmts>
  <fonts count="64">
    <font>
      <sz val="10"/>
      <name val="Arial"/>
      <family val="0"/>
    </font>
    <font>
      <sz val="10"/>
      <color indexed="10"/>
      <name val="Arial"/>
      <family val="0"/>
    </font>
    <font>
      <sz val="9"/>
      <color indexed="10"/>
      <name val="Arial"/>
      <family val="0"/>
    </font>
    <font>
      <b/>
      <sz val="10"/>
      <color indexed="10"/>
      <name val="Arial"/>
      <family val="2"/>
    </font>
    <font>
      <b/>
      <sz val="26"/>
      <color indexed="10"/>
      <name val="Arial Narrow"/>
      <family val="2"/>
    </font>
    <font>
      <b/>
      <sz val="26"/>
      <color indexed="10"/>
      <name val="Arial"/>
      <family val="2"/>
    </font>
    <font>
      <sz val="12"/>
      <color indexed="10"/>
      <name val="Arial"/>
      <family val="0"/>
    </font>
    <font>
      <u val="single"/>
      <sz val="12"/>
      <color indexed="10"/>
      <name val="Arial"/>
      <family val="0"/>
    </font>
    <font>
      <u val="single"/>
      <sz val="10"/>
      <color indexed="10"/>
      <name val="Arial"/>
      <family val="0"/>
    </font>
    <font>
      <u val="single"/>
      <sz val="14"/>
      <color indexed="10"/>
      <name val="Arial"/>
      <family val="0"/>
    </font>
    <font>
      <i/>
      <sz val="10"/>
      <color indexed="10"/>
      <name val="Arial"/>
      <family val="0"/>
    </font>
    <font>
      <sz val="8"/>
      <name val="Arial"/>
      <family val="0"/>
    </font>
    <font>
      <u val="single"/>
      <sz val="12"/>
      <name val="Arial"/>
      <family val="2"/>
    </font>
    <font>
      <u val="single"/>
      <sz val="10"/>
      <name val="Arial"/>
      <family val="2"/>
    </font>
    <font>
      <u val="single"/>
      <sz val="14"/>
      <name val="Arial"/>
      <family val="2"/>
    </font>
    <font>
      <b/>
      <sz val="10"/>
      <name val="Arial"/>
      <family val="2"/>
    </font>
    <font>
      <sz val="8"/>
      <color indexed="10"/>
      <name val="Arial"/>
      <family val="0"/>
    </font>
    <font>
      <u val="single"/>
      <sz val="11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b/>
      <u val="single"/>
      <sz val="14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0"/>
    </font>
    <font>
      <i/>
      <sz val="10"/>
      <name val="Arial"/>
      <family val="0"/>
    </font>
    <font>
      <sz val="12"/>
      <name val="Arial"/>
      <family val="2"/>
    </font>
    <font>
      <sz val="10"/>
      <color indexed="8"/>
      <name val="Arial"/>
      <family val="0"/>
    </font>
    <font>
      <b/>
      <sz val="10"/>
      <name val="Times New Roman"/>
      <family val="1"/>
    </font>
    <font>
      <sz val="10"/>
      <color indexed="12"/>
      <name val="Arial"/>
      <family val="0"/>
    </font>
    <font>
      <b/>
      <sz val="9"/>
      <color indexed="10"/>
      <name val="Arial"/>
      <family val="2"/>
    </font>
    <font>
      <b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37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5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0" xfId="0" applyFont="1" applyAlignment="1">
      <alignment/>
    </xf>
    <xf numFmtId="0" fontId="1" fillId="0" borderId="17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3" fontId="1" fillId="0" borderId="0" xfId="0" applyNumberFormat="1" applyFon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 vertical="center"/>
    </xf>
    <xf numFmtId="3" fontId="1" fillId="0" borderId="20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3" fontId="1" fillId="0" borderId="22" xfId="0" applyNumberFormat="1" applyFont="1" applyBorder="1" applyAlignment="1">
      <alignment vertical="center"/>
    </xf>
    <xf numFmtId="0" fontId="1" fillId="0" borderId="22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0" fontId="1" fillId="0" borderId="23" xfId="0" applyFont="1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10" fillId="0" borderId="23" xfId="0" applyFont="1" applyBorder="1" applyAlignment="1">
      <alignment vertical="center"/>
    </xf>
    <xf numFmtId="0" fontId="1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3" fontId="0" fillId="0" borderId="12" xfId="0" applyNumberFormat="1" applyBorder="1" applyAlignment="1">
      <alignment horizontal="center" vertical="center"/>
    </xf>
    <xf numFmtId="3" fontId="0" fillId="0" borderId="18" xfId="0" applyNumberFormat="1" applyBorder="1" applyAlignment="1">
      <alignment horizontal="center" vertical="center"/>
    </xf>
    <xf numFmtId="3" fontId="0" fillId="0" borderId="20" xfId="0" applyNumberForma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1" fillId="0" borderId="0" xfId="0" applyNumberFormat="1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3" fontId="3" fillId="0" borderId="12" xfId="0" applyNumberFormat="1" applyFont="1" applyBorder="1" applyAlignment="1">
      <alignment horizontal="center" vertical="center"/>
    </xf>
    <xf numFmtId="3" fontId="3" fillId="0" borderId="18" xfId="0" applyNumberFormat="1" applyFont="1" applyBorder="1" applyAlignment="1">
      <alignment horizontal="center" vertical="center"/>
    </xf>
    <xf numFmtId="3" fontId="3" fillId="0" borderId="20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3" fontId="1" fillId="0" borderId="22" xfId="0" applyNumberFormat="1" applyFont="1" applyBorder="1" applyAlignment="1">
      <alignment horizontal="center" vertical="center"/>
    </xf>
    <xf numFmtId="3" fontId="1" fillId="0" borderId="19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left" vertical="center"/>
    </xf>
    <xf numFmtId="172" fontId="1" fillId="0" borderId="21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/>
    </xf>
    <xf numFmtId="0" fontId="3" fillId="0" borderId="21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3" fontId="1" fillId="0" borderId="24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1" fillId="0" borderId="2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/>
    </xf>
    <xf numFmtId="3" fontId="1" fillId="0" borderId="22" xfId="0" applyNumberFormat="1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 horizont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24" xfId="0" applyFont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9" fillId="0" borderId="21" xfId="0" applyFont="1" applyBorder="1" applyAlignment="1">
      <alignment vertical="center"/>
    </xf>
    <xf numFmtId="3" fontId="18" fillId="0" borderId="22" xfId="0" applyNumberFormat="1" applyFont="1" applyBorder="1" applyAlignment="1">
      <alignment vertical="center"/>
    </xf>
    <xf numFmtId="3" fontId="18" fillId="0" borderId="21" xfId="0" applyNumberFormat="1" applyFont="1" applyBorder="1" applyAlignment="1">
      <alignment vertical="center"/>
    </xf>
    <xf numFmtId="3" fontId="18" fillId="0" borderId="29" xfId="0" applyNumberFormat="1" applyFont="1" applyBorder="1" applyAlignment="1">
      <alignment vertical="center"/>
    </xf>
    <xf numFmtId="0" fontId="18" fillId="0" borderId="0" xfId="0" applyFont="1" applyAlignment="1">
      <alignment vertical="center"/>
    </xf>
    <xf numFmtId="0" fontId="18" fillId="0" borderId="28" xfId="0" applyFont="1" applyBorder="1" applyAlignment="1">
      <alignment horizontal="center" vertical="center"/>
    </xf>
    <xf numFmtId="0" fontId="18" fillId="0" borderId="21" xfId="0" applyFont="1" applyBorder="1" applyAlignment="1">
      <alignment vertical="center"/>
    </xf>
    <xf numFmtId="0" fontId="18" fillId="0" borderId="10" xfId="0" applyFont="1" applyBorder="1" applyAlignment="1">
      <alignment vertical="center"/>
    </xf>
    <xf numFmtId="0" fontId="18" fillId="0" borderId="17" xfId="0" applyFont="1" applyBorder="1" applyAlignment="1">
      <alignment vertical="center"/>
    </xf>
    <xf numFmtId="0" fontId="18" fillId="0" borderId="19" xfId="0" applyFont="1" applyBorder="1" applyAlignment="1">
      <alignment vertical="center"/>
    </xf>
    <xf numFmtId="0" fontId="18" fillId="0" borderId="24" xfId="0" applyFont="1" applyBorder="1" applyAlignment="1">
      <alignment vertical="center"/>
    </xf>
    <xf numFmtId="0" fontId="18" fillId="0" borderId="20" xfId="0" applyFont="1" applyBorder="1" applyAlignment="1">
      <alignment vertical="center"/>
    </xf>
    <xf numFmtId="3" fontId="18" fillId="0" borderId="19" xfId="0" applyNumberFormat="1" applyFont="1" applyBorder="1" applyAlignment="1">
      <alignment vertical="center"/>
    </xf>
    <xf numFmtId="3" fontId="18" fillId="0" borderId="10" xfId="0" applyNumberFormat="1" applyFont="1" applyBorder="1" applyAlignment="1">
      <alignment vertical="center"/>
    </xf>
    <xf numFmtId="3" fontId="18" fillId="0" borderId="30" xfId="0" applyNumberFormat="1" applyFont="1" applyBorder="1" applyAlignment="1">
      <alignment vertical="center"/>
    </xf>
    <xf numFmtId="3" fontId="11" fillId="0" borderId="30" xfId="0" applyNumberFormat="1" applyFont="1" applyBorder="1" applyAlignment="1">
      <alignment vertical="center"/>
    </xf>
    <xf numFmtId="0" fontId="19" fillId="0" borderId="31" xfId="0" applyFont="1" applyBorder="1" applyAlignment="1">
      <alignment horizontal="center" vertical="center"/>
    </xf>
    <xf numFmtId="0" fontId="19" fillId="0" borderId="32" xfId="0" applyFont="1" applyBorder="1" applyAlignment="1">
      <alignment vertical="center"/>
    </xf>
    <xf numFmtId="3" fontId="18" fillId="0" borderId="33" xfId="0" applyNumberFormat="1" applyFont="1" applyBorder="1" applyAlignment="1">
      <alignment vertical="center"/>
    </xf>
    <xf numFmtId="3" fontId="18" fillId="0" borderId="32" xfId="0" applyNumberFormat="1" applyFont="1" applyBorder="1" applyAlignment="1">
      <alignment vertical="center"/>
    </xf>
    <xf numFmtId="3" fontId="18" fillId="0" borderId="34" xfId="0" applyNumberFormat="1" applyFont="1" applyBorder="1" applyAlignment="1">
      <alignment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0" fillId="0" borderId="13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11" fillId="0" borderId="13" xfId="0" applyFont="1" applyBorder="1" applyAlignment="1">
      <alignment/>
    </xf>
    <xf numFmtId="0" fontId="13" fillId="0" borderId="35" xfId="0" applyFont="1" applyBorder="1" applyAlignment="1">
      <alignment horizontal="center"/>
    </xf>
    <xf numFmtId="0" fontId="11" fillId="0" borderId="36" xfId="0" applyFont="1" applyBorder="1" applyAlignment="1">
      <alignment/>
    </xf>
    <xf numFmtId="0" fontId="11" fillId="0" borderId="15" xfId="0" applyFont="1" applyBorder="1" applyAlignment="1">
      <alignment/>
    </xf>
    <xf numFmtId="0" fontId="11" fillId="0" borderId="0" xfId="0" applyFont="1" applyAlignment="1">
      <alignment/>
    </xf>
    <xf numFmtId="0" fontId="11" fillId="0" borderId="37" xfId="0" applyFont="1" applyBorder="1" applyAlignment="1">
      <alignment/>
    </xf>
    <xf numFmtId="0" fontId="11" fillId="0" borderId="38" xfId="0" applyFont="1" applyBorder="1" applyAlignment="1">
      <alignment/>
    </xf>
    <xf numFmtId="0" fontId="11" fillId="0" borderId="38" xfId="0" applyFont="1" applyBorder="1" applyAlignment="1">
      <alignment/>
    </xf>
    <xf numFmtId="0" fontId="11" fillId="0" borderId="37" xfId="0" applyFont="1" applyFill="1" applyBorder="1" applyAlignment="1">
      <alignment/>
    </xf>
    <xf numFmtId="0" fontId="11" fillId="0" borderId="39" xfId="0" applyFont="1" applyBorder="1" applyAlignment="1">
      <alignment/>
    </xf>
    <xf numFmtId="0" fontId="11" fillId="0" borderId="40" xfId="0" applyFont="1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21" fillId="0" borderId="0" xfId="0" applyFont="1" applyBorder="1" applyAlignment="1">
      <alignment horizontal="right" vertical="center"/>
    </xf>
    <xf numFmtId="0" fontId="21" fillId="0" borderId="0" xfId="0" applyFont="1" applyBorder="1" applyAlignment="1">
      <alignment vertical="center"/>
    </xf>
    <xf numFmtId="0" fontId="11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0" fillId="0" borderId="18" xfId="0" applyBorder="1" applyAlignment="1">
      <alignment/>
    </xf>
    <xf numFmtId="0" fontId="0" fillId="0" borderId="11" xfId="0" applyBorder="1" applyAlignment="1">
      <alignment horizontal="center"/>
    </xf>
    <xf numFmtId="0" fontId="21" fillId="0" borderId="38" xfId="0" applyFont="1" applyBorder="1" applyAlignment="1">
      <alignment/>
    </xf>
    <xf numFmtId="0" fontId="0" fillId="0" borderId="0" xfId="0" applyBorder="1" applyAlignment="1">
      <alignment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Fill="1" applyBorder="1" applyAlignment="1">
      <alignment/>
    </xf>
    <xf numFmtId="0" fontId="0" fillId="0" borderId="22" xfId="0" applyBorder="1" applyAlignment="1">
      <alignment/>
    </xf>
    <xf numFmtId="0" fontId="0" fillId="0" borderId="22" xfId="0" applyBorder="1" applyAlignment="1">
      <alignment/>
    </xf>
    <xf numFmtId="0" fontId="11" fillId="0" borderId="22" xfId="0" applyFont="1" applyBorder="1" applyAlignment="1">
      <alignment/>
    </xf>
    <xf numFmtId="0" fontId="0" fillId="0" borderId="13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5" xfId="0" applyBorder="1" applyAlignment="1">
      <alignment vertical="center"/>
    </xf>
    <xf numFmtId="0" fontId="11" fillId="0" borderId="0" xfId="0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0" fillId="0" borderId="16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 horizontal="center"/>
    </xf>
    <xf numFmtId="0" fontId="24" fillId="0" borderId="0" xfId="0" applyFont="1" applyBorder="1" applyAlignment="1">
      <alignment/>
    </xf>
    <xf numFmtId="3" fontId="0" fillId="33" borderId="22" xfId="0" applyNumberFormat="1" applyFont="1" applyFill="1" applyBorder="1" applyAlignment="1">
      <alignment vertical="center"/>
    </xf>
    <xf numFmtId="0" fontId="0" fillId="0" borderId="0" xfId="0" applyFont="1" applyBorder="1" applyAlignment="1">
      <alignment horizontal="left"/>
    </xf>
    <xf numFmtId="3" fontId="25" fillId="0" borderId="22" xfId="0" applyNumberFormat="1" applyFont="1" applyBorder="1" applyAlignment="1">
      <alignment vertical="center"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right" vertical="center"/>
    </xf>
    <xf numFmtId="0" fontId="0" fillId="0" borderId="0" xfId="0" applyFill="1" applyBorder="1" applyAlignment="1">
      <alignment/>
    </xf>
    <xf numFmtId="0" fontId="15" fillId="0" borderId="0" xfId="0" applyFont="1" applyBorder="1" applyAlignment="1">
      <alignment horizontal="left" vertical="center"/>
    </xf>
    <xf numFmtId="0" fontId="23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11" fillId="0" borderId="0" xfId="0" applyFont="1" applyBorder="1" applyAlignment="1">
      <alignment/>
    </xf>
    <xf numFmtId="0" fontId="0" fillId="0" borderId="0" xfId="0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15" fillId="0" borderId="0" xfId="0" applyFont="1" applyFill="1" applyBorder="1" applyAlignment="1">
      <alignment/>
    </xf>
    <xf numFmtId="0" fontId="11" fillId="0" borderId="22" xfId="0" applyFont="1" applyBorder="1" applyAlignment="1">
      <alignment horizontal="center"/>
    </xf>
    <xf numFmtId="0" fontId="11" fillId="0" borderId="22" xfId="0" applyFont="1" applyBorder="1" applyAlignment="1">
      <alignment/>
    </xf>
    <xf numFmtId="0" fontId="0" fillId="0" borderId="22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26" fillId="0" borderId="0" xfId="0" applyFont="1" applyBorder="1" applyAlignment="1">
      <alignment horizontal="right"/>
    </xf>
    <xf numFmtId="0" fontId="12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3" fontId="11" fillId="0" borderId="22" xfId="0" applyNumberFormat="1" applyFont="1" applyBorder="1" applyAlignment="1">
      <alignment/>
    </xf>
    <xf numFmtId="3" fontId="0" fillId="0" borderId="16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22" xfId="0" applyNumberForma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2" fillId="0" borderId="16" xfId="0" applyFont="1" applyBorder="1" applyAlignment="1">
      <alignment horizontal="right"/>
    </xf>
    <xf numFmtId="0" fontId="2" fillId="0" borderId="14" xfId="0" applyNumberFormat="1" applyFont="1" applyBorder="1" applyAlignment="1">
      <alignment horizont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0" fillId="0" borderId="12" xfId="0" applyNumberFormat="1" applyFont="1" applyBorder="1" applyAlignment="1">
      <alignment horizontal="center" vertical="center"/>
    </xf>
    <xf numFmtId="3" fontId="0" fillId="0" borderId="18" xfId="0" applyNumberFormat="1" applyFont="1" applyBorder="1" applyAlignment="1">
      <alignment horizontal="center" vertical="center"/>
    </xf>
    <xf numFmtId="3" fontId="0" fillId="0" borderId="20" xfId="0" applyNumberFormat="1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3" fontId="0" fillId="0" borderId="22" xfId="0" applyNumberFormat="1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15" fillId="0" borderId="16" xfId="0" applyFont="1" applyBorder="1" applyAlignment="1">
      <alignment horizontal="left" vertical="center"/>
    </xf>
    <xf numFmtId="0" fontId="0" fillId="0" borderId="23" xfId="0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23" fillId="0" borderId="23" xfId="0" applyFont="1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23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3" fontId="1" fillId="0" borderId="22" xfId="0" applyNumberFormat="1" applyFont="1" applyBorder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/>
    </xf>
    <xf numFmtId="3" fontId="27" fillId="0" borderId="0" xfId="0" applyNumberFormat="1" applyFont="1" applyBorder="1" applyAlignment="1">
      <alignment vertical="center"/>
    </xf>
    <xf numFmtId="0" fontId="28" fillId="0" borderId="16" xfId="0" applyFont="1" applyBorder="1" applyAlignment="1">
      <alignment/>
    </xf>
    <xf numFmtId="0" fontId="1" fillId="0" borderId="16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3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 vertical="center"/>
    </xf>
    <xf numFmtId="3" fontId="1" fillId="0" borderId="12" xfId="0" applyNumberFormat="1" applyFont="1" applyBorder="1" applyAlignment="1">
      <alignment horizontal="right" vertical="center"/>
    </xf>
    <xf numFmtId="3" fontId="1" fillId="0" borderId="18" xfId="0" applyNumberFormat="1" applyFont="1" applyBorder="1" applyAlignment="1">
      <alignment horizontal="right" vertical="center"/>
    </xf>
    <xf numFmtId="3" fontId="1" fillId="0" borderId="24" xfId="0" applyNumberFormat="1" applyFont="1" applyBorder="1" applyAlignment="1">
      <alignment horizontal="right" vertical="center"/>
    </xf>
    <xf numFmtId="3" fontId="1" fillId="0" borderId="20" xfId="0" applyNumberFormat="1" applyFont="1" applyBorder="1" applyAlignment="1">
      <alignment horizontal="right" vertical="center"/>
    </xf>
    <xf numFmtId="0" fontId="1" fillId="0" borderId="23" xfId="0" applyFont="1" applyBorder="1" applyAlignment="1">
      <alignment vertical="center"/>
    </xf>
    <xf numFmtId="3" fontId="3" fillId="0" borderId="22" xfId="0" applyNumberFormat="1" applyFont="1" applyBorder="1" applyAlignment="1">
      <alignment horizontal="right" vertical="center"/>
    </xf>
    <xf numFmtId="3" fontId="3" fillId="0" borderId="22" xfId="0" applyNumberFormat="1" applyFont="1" applyBorder="1" applyAlignment="1">
      <alignment horizontal="right"/>
    </xf>
    <xf numFmtId="3" fontId="29" fillId="0" borderId="22" xfId="0" applyNumberFormat="1" applyFont="1" applyBorder="1" applyAlignment="1">
      <alignment horizontal="right"/>
    </xf>
    <xf numFmtId="3" fontId="3" fillId="0" borderId="22" xfId="0" applyNumberFormat="1" applyFont="1" applyBorder="1" applyAlignment="1">
      <alignment vertical="center"/>
    </xf>
    <xf numFmtId="3" fontId="15" fillId="0" borderId="22" xfId="0" applyNumberFormat="1" applyFont="1" applyBorder="1" applyAlignment="1">
      <alignment vertical="center"/>
    </xf>
    <xf numFmtId="3" fontId="29" fillId="0" borderId="22" xfId="0" applyNumberFormat="1" applyFont="1" applyBorder="1" applyAlignment="1">
      <alignment vertical="center"/>
    </xf>
    <xf numFmtId="3" fontId="0" fillId="0" borderId="22" xfId="0" applyNumberFormat="1" applyBorder="1" applyAlignment="1">
      <alignment horizontal="right" vertic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5" fillId="0" borderId="21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0" fillId="0" borderId="16" xfId="0" applyFont="1" applyBorder="1" applyAlignment="1">
      <alignment horizontal="left" vertical="center"/>
    </xf>
    <xf numFmtId="0" fontId="10" fillId="0" borderId="23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3" fontId="18" fillId="0" borderId="19" xfId="0" applyNumberFormat="1" applyFont="1" applyBorder="1" applyAlignment="1">
      <alignment horizontal="center" vertical="center"/>
    </xf>
    <xf numFmtId="3" fontId="18" fillId="0" borderId="20" xfId="0" applyNumberFormat="1" applyFont="1" applyBorder="1" applyAlignment="1">
      <alignment horizontal="center" vertical="center"/>
    </xf>
    <xf numFmtId="3" fontId="18" fillId="0" borderId="30" xfId="0" applyNumberFormat="1" applyFont="1" applyBorder="1" applyAlignment="1">
      <alignment horizontal="center" vertical="center"/>
    </xf>
    <xf numFmtId="3" fontId="18" fillId="0" borderId="41" xfId="0" applyNumberFormat="1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/>
    </xf>
    <xf numFmtId="0" fontId="18" fillId="0" borderId="43" xfId="0" applyFont="1" applyBorder="1" applyAlignment="1">
      <alignment horizontal="center" vertical="center"/>
    </xf>
    <xf numFmtId="0" fontId="18" fillId="0" borderId="44" xfId="0" applyFont="1" applyBorder="1" applyAlignment="1">
      <alignment horizontal="center" vertical="center"/>
    </xf>
    <xf numFmtId="3" fontId="18" fillId="0" borderId="24" xfId="0" applyNumberFormat="1" applyFont="1" applyBorder="1" applyAlignment="1">
      <alignment horizontal="center" vertical="center"/>
    </xf>
    <xf numFmtId="3" fontId="18" fillId="0" borderId="27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0" fillId="0" borderId="45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2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horizont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0" fillId="0" borderId="21" xfId="0" applyFill="1" applyBorder="1" applyAlignment="1">
      <alignment horizontal="left"/>
    </xf>
    <xf numFmtId="0" fontId="0" fillId="0" borderId="16" xfId="0" applyFill="1" applyBorder="1" applyAlignment="1">
      <alignment horizontal="left"/>
    </xf>
    <xf numFmtId="0" fontId="0" fillId="0" borderId="23" xfId="0" applyFill="1" applyBorder="1" applyAlignment="1">
      <alignment horizontal="left"/>
    </xf>
    <xf numFmtId="0" fontId="0" fillId="0" borderId="21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21" fillId="0" borderId="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7"/>
  <sheetViews>
    <sheetView showGridLines="0" view="pageBreakPreview" zoomScaleSheetLayoutView="100" zoomScalePageLayoutView="0" workbookViewId="0" topLeftCell="A1">
      <selection activeCell="E54" sqref="E54"/>
    </sheetView>
  </sheetViews>
  <sheetFormatPr defaultColWidth="9.140625" defaultRowHeight="12.75"/>
  <cols>
    <col min="1" max="2" width="9.140625" style="1" customWidth="1"/>
    <col min="3" max="3" width="9.28125" style="1" customWidth="1"/>
    <col min="4" max="4" width="11.421875" style="1" customWidth="1"/>
    <col min="5" max="5" width="12.8515625" style="1" customWidth="1"/>
    <col min="6" max="6" width="5.421875" style="1" customWidth="1"/>
    <col min="7" max="8" width="9.140625" style="1" customWidth="1"/>
    <col min="9" max="9" width="3.140625" style="1" customWidth="1"/>
    <col min="10" max="10" width="9.140625" style="1" customWidth="1"/>
    <col min="11" max="11" width="1.8515625" style="1" customWidth="1"/>
    <col min="12" max="16384" width="9.140625" style="1" customWidth="1"/>
  </cols>
  <sheetData>
    <row r="1" ht="6.75" customHeight="1"/>
    <row r="2" spans="1:10" ht="12.75">
      <c r="A2" s="2"/>
      <c r="B2" s="3"/>
      <c r="C2" s="3"/>
      <c r="D2" s="3"/>
      <c r="E2" s="3"/>
      <c r="F2" s="3"/>
      <c r="G2" s="3"/>
      <c r="H2" s="3"/>
      <c r="I2" s="3"/>
      <c r="J2" s="4"/>
    </row>
    <row r="3" spans="1:10" s="9" customFormat="1" ht="13.5" customHeight="1">
      <c r="A3" s="5"/>
      <c r="B3" s="6" t="s">
        <v>0</v>
      </c>
      <c r="C3" s="6"/>
      <c r="D3" s="6"/>
      <c r="E3" s="222" t="s">
        <v>310</v>
      </c>
      <c r="F3" s="223"/>
      <c r="G3" s="13"/>
      <c r="H3" s="12"/>
      <c r="I3" s="12"/>
      <c r="J3" s="8"/>
    </row>
    <row r="4" spans="1:10" s="9" customFormat="1" ht="13.5" customHeight="1">
      <c r="A4" s="5"/>
      <c r="B4" s="6" t="s">
        <v>1</v>
      </c>
      <c r="C4" s="6"/>
      <c r="D4" s="6"/>
      <c r="E4" s="251" t="s">
        <v>311</v>
      </c>
      <c r="F4" s="223"/>
      <c r="G4" s="13"/>
      <c r="H4" s="12"/>
      <c r="I4" s="12"/>
      <c r="J4" s="8"/>
    </row>
    <row r="5" spans="1:10" s="9" customFormat="1" ht="13.5" customHeight="1">
      <c r="A5" s="5"/>
      <c r="B5" s="6" t="s">
        <v>2</v>
      </c>
      <c r="C5" s="6"/>
      <c r="D5" s="6"/>
      <c r="E5" s="12" t="s">
        <v>312</v>
      </c>
      <c r="F5" s="12"/>
      <c r="G5" s="12"/>
      <c r="H5" s="12"/>
      <c r="I5" s="12"/>
      <c r="J5" s="8"/>
    </row>
    <row r="6" spans="1:10" s="9" customFormat="1" ht="13.5" customHeight="1">
      <c r="A6" s="5"/>
      <c r="B6" s="6"/>
      <c r="C6" s="6"/>
      <c r="D6" s="6"/>
      <c r="E6" s="11"/>
      <c r="F6" s="11"/>
      <c r="G6" s="10"/>
      <c r="H6" s="10"/>
      <c r="I6" s="11"/>
      <c r="J6" s="8"/>
    </row>
    <row r="7" spans="1:10" s="9" customFormat="1" ht="13.5" customHeight="1">
      <c r="A7" s="5"/>
      <c r="B7" s="6" t="s">
        <v>3</v>
      </c>
      <c r="C7" s="6"/>
      <c r="D7" s="6"/>
      <c r="E7" s="7"/>
      <c r="F7" s="224"/>
      <c r="G7" s="7"/>
      <c r="H7" s="7"/>
      <c r="I7" s="7"/>
      <c r="J7" s="8"/>
    </row>
    <row r="8" spans="1:10" s="9" customFormat="1" ht="13.5" customHeight="1">
      <c r="A8" s="5"/>
      <c r="B8" s="6" t="s">
        <v>4</v>
      </c>
      <c r="C8" s="6"/>
      <c r="D8" s="6"/>
      <c r="E8" s="12"/>
      <c r="F8" s="13"/>
      <c r="G8" s="12"/>
      <c r="H8" s="12"/>
      <c r="I8" s="12"/>
      <c r="J8" s="8"/>
    </row>
    <row r="9" spans="1:10" s="9" customFormat="1" ht="13.5" customHeight="1">
      <c r="A9" s="5"/>
      <c r="B9" s="6"/>
      <c r="C9" s="6"/>
      <c r="D9" s="6"/>
      <c r="E9" s="6"/>
      <c r="F9" s="6"/>
      <c r="G9" s="6"/>
      <c r="H9" s="6"/>
      <c r="I9" s="6"/>
      <c r="J9" s="8"/>
    </row>
    <row r="10" spans="1:10" s="9" customFormat="1" ht="13.5" customHeight="1">
      <c r="A10" s="5"/>
      <c r="B10" s="6" t="s">
        <v>5</v>
      </c>
      <c r="C10" s="6"/>
      <c r="D10" s="6"/>
      <c r="E10" s="7" t="s">
        <v>313</v>
      </c>
      <c r="F10" s="7"/>
      <c r="G10" s="7"/>
      <c r="H10" s="7"/>
      <c r="I10" s="7"/>
      <c r="J10" s="8"/>
    </row>
    <row r="11" spans="1:10" s="9" customFormat="1" ht="13.5" customHeight="1">
      <c r="A11" s="5"/>
      <c r="B11" s="6"/>
      <c r="C11" s="6"/>
      <c r="D11" s="6"/>
      <c r="E11" s="12"/>
      <c r="F11" s="12"/>
      <c r="G11" s="12"/>
      <c r="H11" s="12"/>
      <c r="I11" s="12"/>
      <c r="J11" s="8"/>
    </row>
    <row r="12" spans="1:10" s="9" customFormat="1" ht="13.5" customHeight="1">
      <c r="A12" s="5"/>
      <c r="B12" s="6"/>
      <c r="C12" s="6"/>
      <c r="D12" s="6"/>
      <c r="E12" s="12"/>
      <c r="F12" s="12"/>
      <c r="G12" s="12"/>
      <c r="H12" s="12"/>
      <c r="I12" s="12"/>
      <c r="J12" s="8"/>
    </row>
    <row r="13" spans="1:10" ht="12.75">
      <c r="A13" s="15"/>
      <c r="B13" s="16"/>
      <c r="C13" s="16"/>
      <c r="D13" s="16"/>
      <c r="E13" s="16"/>
      <c r="F13" s="16"/>
      <c r="G13" s="16"/>
      <c r="H13" s="16"/>
      <c r="I13" s="16"/>
      <c r="J13" s="17"/>
    </row>
    <row r="14" spans="1:10" ht="12.75">
      <c r="A14" s="15"/>
      <c r="B14" s="16"/>
      <c r="C14" s="16"/>
      <c r="D14" s="16"/>
      <c r="E14" s="16"/>
      <c r="F14" s="16"/>
      <c r="G14" s="16"/>
      <c r="H14" s="16"/>
      <c r="I14" s="16"/>
      <c r="J14" s="17"/>
    </row>
    <row r="15" spans="1:10" ht="12.75">
      <c r="A15" s="15"/>
      <c r="B15" s="16"/>
      <c r="C15" s="16"/>
      <c r="D15" s="16"/>
      <c r="E15" s="16"/>
      <c r="F15" s="16"/>
      <c r="G15" s="16"/>
      <c r="H15" s="16"/>
      <c r="I15" s="16"/>
      <c r="J15" s="17"/>
    </row>
    <row r="16" spans="1:10" ht="12.75">
      <c r="A16" s="15"/>
      <c r="B16" s="16"/>
      <c r="C16" s="16"/>
      <c r="D16" s="16"/>
      <c r="E16" s="16"/>
      <c r="F16" s="16"/>
      <c r="G16" s="16"/>
      <c r="H16" s="16"/>
      <c r="I16" s="16"/>
      <c r="J16" s="17"/>
    </row>
    <row r="17" spans="1:10" ht="12.75">
      <c r="A17" s="15"/>
      <c r="B17" s="16"/>
      <c r="C17" s="16"/>
      <c r="D17" s="16"/>
      <c r="E17" s="16"/>
      <c r="F17" s="16"/>
      <c r="G17" s="16"/>
      <c r="H17" s="16"/>
      <c r="I17" s="16"/>
      <c r="J17" s="17"/>
    </row>
    <row r="18" spans="1:10" ht="12.75">
      <c r="A18" s="15"/>
      <c r="B18" s="16"/>
      <c r="C18" s="16"/>
      <c r="D18" s="16"/>
      <c r="E18" s="16"/>
      <c r="F18" s="16"/>
      <c r="G18" s="16"/>
      <c r="H18" s="16"/>
      <c r="I18" s="16"/>
      <c r="J18" s="17"/>
    </row>
    <row r="19" spans="1:10" ht="12.75">
      <c r="A19" s="15"/>
      <c r="B19" s="16"/>
      <c r="C19" s="16"/>
      <c r="D19" s="16"/>
      <c r="E19" s="16"/>
      <c r="F19" s="16"/>
      <c r="G19" s="16"/>
      <c r="H19" s="16"/>
      <c r="I19" s="16"/>
      <c r="J19" s="17"/>
    </row>
    <row r="20" spans="1:10" ht="12.75">
      <c r="A20" s="15"/>
      <c r="B20" s="16"/>
      <c r="C20" s="16"/>
      <c r="D20" s="16"/>
      <c r="E20" s="16"/>
      <c r="F20" s="16"/>
      <c r="G20" s="16"/>
      <c r="H20" s="16"/>
      <c r="I20" s="16"/>
      <c r="J20" s="17"/>
    </row>
    <row r="21" spans="1:10" ht="12.75">
      <c r="A21" s="15"/>
      <c r="C21" s="16"/>
      <c r="D21" s="16"/>
      <c r="E21" s="16"/>
      <c r="F21" s="16"/>
      <c r="G21" s="16"/>
      <c r="H21" s="16"/>
      <c r="I21" s="16"/>
      <c r="J21" s="17"/>
    </row>
    <row r="22" spans="1:10" ht="12.75">
      <c r="A22" s="15"/>
      <c r="B22" s="16"/>
      <c r="C22" s="16"/>
      <c r="D22" s="16"/>
      <c r="E22" s="16"/>
      <c r="F22" s="16"/>
      <c r="G22" s="16"/>
      <c r="H22" s="16"/>
      <c r="I22" s="16"/>
      <c r="J22" s="17"/>
    </row>
    <row r="23" spans="1:10" ht="12.75">
      <c r="A23" s="15"/>
      <c r="B23" s="16"/>
      <c r="C23" s="16"/>
      <c r="D23" s="16"/>
      <c r="E23" s="16"/>
      <c r="F23" s="16"/>
      <c r="G23" s="16"/>
      <c r="H23" s="16"/>
      <c r="I23" s="16"/>
      <c r="J23" s="17"/>
    </row>
    <row r="24" spans="1:10" ht="12.75">
      <c r="A24" s="15"/>
      <c r="B24" s="16"/>
      <c r="C24" s="16"/>
      <c r="D24" s="16"/>
      <c r="E24" s="16"/>
      <c r="F24" s="16"/>
      <c r="G24" s="16"/>
      <c r="H24" s="16"/>
      <c r="I24" s="16"/>
      <c r="J24" s="17"/>
    </row>
    <row r="25" spans="1:10" ht="33.75">
      <c r="A25" s="268" t="s">
        <v>6</v>
      </c>
      <c r="B25" s="269"/>
      <c r="C25" s="269"/>
      <c r="D25" s="269"/>
      <c r="E25" s="269"/>
      <c r="F25" s="269"/>
      <c r="G25" s="269"/>
      <c r="H25" s="269"/>
      <c r="I25" s="269"/>
      <c r="J25" s="270"/>
    </row>
    <row r="26" spans="1:10" ht="12.75">
      <c r="A26" s="15"/>
      <c r="B26" s="271" t="s">
        <v>7</v>
      </c>
      <c r="C26" s="271"/>
      <c r="D26" s="271"/>
      <c r="E26" s="271"/>
      <c r="F26" s="271"/>
      <c r="G26" s="271"/>
      <c r="H26" s="271"/>
      <c r="I26" s="271"/>
      <c r="J26" s="17"/>
    </row>
    <row r="27" spans="1:10" ht="12.75">
      <c r="A27" s="15"/>
      <c r="B27" s="271" t="s">
        <v>8</v>
      </c>
      <c r="C27" s="271"/>
      <c r="D27" s="271"/>
      <c r="E27" s="271"/>
      <c r="F27" s="271"/>
      <c r="G27" s="271"/>
      <c r="H27" s="271"/>
      <c r="I27" s="271"/>
      <c r="J27" s="17"/>
    </row>
    <row r="28" spans="1:10" ht="12.75">
      <c r="A28" s="15"/>
      <c r="B28" s="16"/>
      <c r="C28" s="16"/>
      <c r="D28" s="16"/>
      <c r="E28" s="16"/>
      <c r="F28" s="16"/>
      <c r="G28" s="16"/>
      <c r="H28" s="16"/>
      <c r="I28" s="16"/>
      <c r="J28" s="17"/>
    </row>
    <row r="29" spans="1:10" ht="12.75">
      <c r="A29" s="15"/>
      <c r="B29" s="16"/>
      <c r="C29" s="16"/>
      <c r="D29" s="16"/>
      <c r="E29" s="16"/>
      <c r="F29" s="16"/>
      <c r="G29" s="16"/>
      <c r="H29" s="16"/>
      <c r="I29" s="16"/>
      <c r="J29" s="17"/>
    </row>
    <row r="30" spans="1:10" ht="33.75">
      <c r="A30" s="15"/>
      <c r="B30" s="16"/>
      <c r="C30" s="16"/>
      <c r="D30" s="16"/>
      <c r="E30" s="18" t="s">
        <v>321</v>
      </c>
      <c r="F30" s="16"/>
      <c r="G30" s="16"/>
      <c r="H30" s="16"/>
      <c r="I30" s="16"/>
      <c r="J30" s="17"/>
    </row>
    <row r="31" spans="1:10" ht="12.75">
      <c r="A31" s="15"/>
      <c r="B31" s="16"/>
      <c r="C31" s="16"/>
      <c r="D31" s="16"/>
      <c r="E31" s="16"/>
      <c r="F31" s="16"/>
      <c r="G31" s="16"/>
      <c r="H31" s="16"/>
      <c r="I31" s="16"/>
      <c r="J31" s="17"/>
    </row>
    <row r="32" spans="1:10" ht="12.75">
      <c r="A32" s="15"/>
      <c r="B32" s="16"/>
      <c r="C32" s="16"/>
      <c r="D32" s="16"/>
      <c r="E32" s="16"/>
      <c r="F32" s="16"/>
      <c r="G32" s="16"/>
      <c r="H32" s="16"/>
      <c r="I32" s="16"/>
      <c r="J32" s="17"/>
    </row>
    <row r="33" spans="1:10" ht="12.75">
      <c r="A33" s="15"/>
      <c r="B33" s="16"/>
      <c r="C33" s="16"/>
      <c r="D33" s="16"/>
      <c r="E33" s="16"/>
      <c r="F33" s="16"/>
      <c r="G33" s="16"/>
      <c r="H33" s="16"/>
      <c r="I33" s="16"/>
      <c r="J33" s="17"/>
    </row>
    <row r="34" spans="1:10" ht="12.75">
      <c r="A34" s="15"/>
      <c r="B34" s="16"/>
      <c r="C34" s="16"/>
      <c r="D34" s="16"/>
      <c r="E34" s="16"/>
      <c r="F34" s="16"/>
      <c r="G34" s="16"/>
      <c r="H34" s="16"/>
      <c r="I34" s="16"/>
      <c r="J34" s="17"/>
    </row>
    <row r="35" spans="1:10" ht="12.75">
      <c r="A35" s="15"/>
      <c r="B35" s="16"/>
      <c r="C35" s="16"/>
      <c r="D35" s="16"/>
      <c r="E35" s="16"/>
      <c r="F35" s="16"/>
      <c r="G35" s="16"/>
      <c r="H35" s="16"/>
      <c r="I35" s="16"/>
      <c r="J35" s="17"/>
    </row>
    <row r="36" spans="1:10" ht="12.75">
      <c r="A36" s="15"/>
      <c r="B36" s="16"/>
      <c r="C36" s="16"/>
      <c r="D36" s="16"/>
      <c r="E36" s="16"/>
      <c r="F36" s="16"/>
      <c r="G36" s="16"/>
      <c r="H36" s="16"/>
      <c r="I36" s="16"/>
      <c r="J36" s="17"/>
    </row>
    <row r="37" spans="1:10" ht="12.75">
      <c r="A37" s="15"/>
      <c r="B37" s="16"/>
      <c r="C37" s="16"/>
      <c r="D37" s="16"/>
      <c r="E37" s="16"/>
      <c r="F37" s="16"/>
      <c r="G37" s="16"/>
      <c r="H37" s="16"/>
      <c r="I37" s="16"/>
      <c r="J37" s="17"/>
    </row>
    <row r="38" spans="1:10" ht="12.75">
      <c r="A38" s="15"/>
      <c r="B38" s="16"/>
      <c r="C38" s="16"/>
      <c r="D38" s="16"/>
      <c r="E38" s="16"/>
      <c r="F38" s="16"/>
      <c r="G38" s="16"/>
      <c r="H38" s="16"/>
      <c r="I38" s="16"/>
      <c r="J38" s="17"/>
    </row>
    <row r="39" spans="1:10" ht="12.75">
      <c r="A39" s="15"/>
      <c r="B39" s="16"/>
      <c r="C39" s="16"/>
      <c r="D39" s="16"/>
      <c r="E39" s="16"/>
      <c r="F39" s="16"/>
      <c r="G39" s="16"/>
      <c r="H39" s="16"/>
      <c r="I39" s="16"/>
      <c r="J39" s="17"/>
    </row>
    <row r="40" spans="1:10" ht="12.75">
      <c r="A40" s="15"/>
      <c r="B40" s="16"/>
      <c r="C40" s="16"/>
      <c r="D40" s="16"/>
      <c r="E40" s="16"/>
      <c r="F40" s="16"/>
      <c r="G40" s="16"/>
      <c r="H40" s="16"/>
      <c r="I40" s="16"/>
      <c r="J40" s="17"/>
    </row>
    <row r="41" spans="1:10" ht="12.75">
      <c r="A41" s="15"/>
      <c r="B41" s="16"/>
      <c r="C41" s="16"/>
      <c r="D41" s="16"/>
      <c r="E41" s="16"/>
      <c r="F41" s="16"/>
      <c r="G41" s="16"/>
      <c r="H41" s="16"/>
      <c r="I41" s="16"/>
      <c r="J41" s="17"/>
    </row>
    <row r="42" spans="1:10" ht="12.75">
      <c r="A42" s="15"/>
      <c r="B42" s="16"/>
      <c r="C42" s="16"/>
      <c r="D42" s="16"/>
      <c r="E42" s="16"/>
      <c r="F42" s="16"/>
      <c r="G42" s="16"/>
      <c r="H42" s="16"/>
      <c r="I42" s="16"/>
      <c r="J42" s="17"/>
    </row>
    <row r="43" spans="1:10" ht="12.75">
      <c r="A43" s="15"/>
      <c r="B43" s="16"/>
      <c r="C43" s="16"/>
      <c r="D43" s="16"/>
      <c r="E43" s="16"/>
      <c r="F43" s="16"/>
      <c r="G43" s="16"/>
      <c r="H43" s="16"/>
      <c r="I43" s="16"/>
      <c r="J43" s="17"/>
    </row>
    <row r="44" spans="1:10" ht="12.75">
      <c r="A44" s="15"/>
      <c r="B44" s="16"/>
      <c r="C44" s="16"/>
      <c r="D44" s="16"/>
      <c r="E44" s="16"/>
      <c r="F44" s="16"/>
      <c r="G44" s="16"/>
      <c r="H44" s="16"/>
      <c r="I44" s="16"/>
      <c r="J44" s="17"/>
    </row>
    <row r="45" spans="1:10" ht="9" customHeight="1">
      <c r="A45" s="15"/>
      <c r="B45" s="16"/>
      <c r="C45" s="16"/>
      <c r="D45" s="16"/>
      <c r="E45" s="16"/>
      <c r="F45" s="16"/>
      <c r="G45" s="16"/>
      <c r="H45" s="16"/>
      <c r="I45" s="16"/>
      <c r="J45" s="17"/>
    </row>
    <row r="46" spans="1:10" ht="12.75">
      <c r="A46" s="15"/>
      <c r="B46" s="16"/>
      <c r="C46" s="16"/>
      <c r="D46" s="16"/>
      <c r="E46" s="16"/>
      <c r="F46" s="16"/>
      <c r="G46" s="16"/>
      <c r="H46" s="16"/>
      <c r="I46" s="16"/>
      <c r="J46" s="17"/>
    </row>
    <row r="47" spans="1:10" ht="12.75">
      <c r="A47" s="15"/>
      <c r="B47" s="16"/>
      <c r="C47" s="16"/>
      <c r="D47" s="16"/>
      <c r="E47" s="16"/>
      <c r="F47" s="16"/>
      <c r="G47" s="16"/>
      <c r="H47" s="16"/>
      <c r="I47" s="16"/>
      <c r="J47" s="17"/>
    </row>
    <row r="48" spans="1:10" s="9" customFormat="1" ht="12.75" customHeight="1">
      <c r="A48" s="5"/>
      <c r="B48" s="6" t="s">
        <v>9</v>
      </c>
      <c r="C48" s="6"/>
      <c r="D48" s="6"/>
      <c r="E48" s="6"/>
      <c r="F48" s="6"/>
      <c r="G48" s="272"/>
      <c r="H48" s="272"/>
      <c r="I48" s="6"/>
      <c r="J48" s="8"/>
    </row>
    <row r="49" spans="1:10" s="9" customFormat="1" ht="12.75" customHeight="1">
      <c r="A49" s="5"/>
      <c r="B49" s="6" t="s">
        <v>10</v>
      </c>
      <c r="C49" s="6"/>
      <c r="D49" s="6"/>
      <c r="E49" s="6"/>
      <c r="F49" s="6"/>
      <c r="G49" s="273"/>
      <c r="H49" s="273"/>
      <c r="I49" s="6"/>
      <c r="J49" s="8"/>
    </row>
    <row r="50" spans="1:10" s="9" customFormat="1" ht="12.75" customHeight="1">
      <c r="A50" s="5"/>
      <c r="B50" s="6" t="s">
        <v>11</v>
      </c>
      <c r="C50" s="6"/>
      <c r="D50" s="6"/>
      <c r="E50" s="6"/>
      <c r="F50" s="6"/>
      <c r="G50" s="273" t="s">
        <v>12</v>
      </c>
      <c r="H50" s="273"/>
      <c r="I50" s="6"/>
      <c r="J50" s="8"/>
    </row>
    <row r="51" spans="1:10" s="9" customFormat="1" ht="12.75" customHeight="1">
      <c r="A51" s="5"/>
      <c r="B51" s="6" t="s">
        <v>13</v>
      </c>
      <c r="C51" s="6"/>
      <c r="D51" s="6"/>
      <c r="E51" s="6"/>
      <c r="F51" s="6"/>
      <c r="G51" s="273"/>
      <c r="H51" s="273"/>
      <c r="I51" s="6"/>
      <c r="J51" s="8"/>
    </row>
    <row r="52" spans="1:10" ht="12.75">
      <c r="A52" s="15"/>
      <c r="B52" s="16"/>
      <c r="C52" s="16"/>
      <c r="D52" s="16"/>
      <c r="E52" s="16"/>
      <c r="F52" s="16"/>
      <c r="G52" s="16"/>
      <c r="H52" s="16"/>
      <c r="I52" s="16"/>
      <c r="J52" s="17"/>
    </row>
    <row r="53" spans="1:10" s="22" customFormat="1" ht="12.75" customHeight="1">
      <c r="A53" s="19"/>
      <c r="B53" s="6" t="s">
        <v>14</v>
      </c>
      <c r="C53" s="6"/>
      <c r="D53" s="6"/>
      <c r="E53" s="6"/>
      <c r="F53" s="14" t="s">
        <v>15</v>
      </c>
      <c r="G53" s="272" t="s">
        <v>322</v>
      </c>
      <c r="H53" s="272"/>
      <c r="I53" s="20"/>
      <c r="J53" s="21"/>
    </row>
    <row r="54" spans="1:10" s="22" customFormat="1" ht="12.75" customHeight="1">
      <c r="A54" s="19"/>
      <c r="B54" s="6"/>
      <c r="C54" s="6"/>
      <c r="D54" s="6"/>
      <c r="E54" s="6"/>
      <c r="F54" s="14" t="s">
        <v>16</v>
      </c>
      <c r="G54" s="273" t="s">
        <v>323</v>
      </c>
      <c r="H54" s="273"/>
      <c r="I54" s="20"/>
      <c r="J54" s="21"/>
    </row>
    <row r="55" spans="1:10" s="22" customFormat="1" ht="7.5" customHeight="1">
      <c r="A55" s="19"/>
      <c r="B55" s="6"/>
      <c r="C55" s="6"/>
      <c r="D55" s="6"/>
      <c r="E55" s="6"/>
      <c r="F55" s="14"/>
      <c r="G55" s="14"/>
      <c r="H55" s="14"/>
      <c r="I55" s="20"/>
      <c r="J55" s="21"/>
    </row>
    <row r="56" spans="1:10" s="22" customFormat="1" ht="12.75" customHeight="1">
      <c r="A56" s="19"/>
      <c r="B56" s="6" t="s">
        <v>17</v>
      </c>
      <c r="C56" s="6"/>
      <c r="D56" s="6"/>
      <c r="E56" s="14"/>
      <c r="F56" s="6"/>
      <c r="G56" s="7"/>
      <c r="H56" s="7"/>
      <c r="I56" s="20"/>
      <c r="J56" s="21"/>
    </row>
    <row r="57" spans="1:10" ht="22.5" customHeight="1">
      <c r="A57" s="23"/>
      <c r="B57" s="24"/>
      <c r="C57" s="24"/>
      <c r="D57" s="24"/>
      <c r="E57" s="24"/>
      <c r="F57" s="24"/>
      <c r="G57" s="24"/>
      <c r="H57" s="24"/>
      <c r="I57" s="24"/>
      <c r="J57" s="25"/>
    </row>
    <row r="58" ht="6.75" customHeight="1"/>
  </sheetData>
  <sheetProtection/>
  <mergeCells count="9">
    <mergeCell ref="A25:J25"/>
    <mergeCell ref="B26:I26"/>
    <mergeCell ref="B27:I27"/>
    <mergeCell ref="G48:H48"/>
    <mergeCell ref="G54:H54"/>
    <mergeCell ref="G49:H49"/>
    <mergeCell ref="G50:H50"/>
    <mergeCell ref="G51:H51"/>
    <mergeCell ref="G53:H53"/>
  </mergeCells>
  <printOptions/>
  <pageMargins left="0.75" right="0.75" top="0" bottom="0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47"/>
  <sheetViews>
    <sheetView showGridLines="0" view="pageBreakPreview" zoomScaleSheetLayoutView="100" zoomScalePageLayoutView="0" workbookViewId="0" topLeftCell="A10">
      <selection activeCell="F23" sqref="F23"/>
    </sheetView>
  </sheetViews>
  <sheetFormatPr defaultColWidth="9.140625" defaultRowHeight="12.75"/>
  <cols>
    <col min="1" max="1" width="3.7109375" style="26" customWidth="1"/>
    <col min="2" max="2" width="2.7109375" style="26" customWidth="1"/>
    <col min="3" max="3" width="4.00390625" style="26" customWidth="1"/>
    <col min="4" max="4" width="39.140625" style="1" customWidth="1"/>
    <col min="5" max="5" width="8.28125" style="1" customWidth="1"/>
    <col min="6" max="7" width="15.7109375" style="27" customWidth="1"/>
    <col min="8" max="8" width="1.421875" style="1" customWidth="1"/>
    <col min="9" max="16384" width="9.140625" style="1" customWidth="1"/>
  </cols>
  <sheetData>
    <row r="1" ht="17.25" customHeight="1"/>
    <row r="2" spans="1:7" s="31" customFormat="1" ht="18">
      <c r="A2" s="225" t="s">
        <v>317</v>
      </c>
      <c r="B2" s="226"/>
      <c r="C2" s="226"/>
      <c r="D2" s="227"/>
      <c r="E2" s="228"/>
      <c r="F2" s="277"/>
      <c r="G2" s="277"/>
    </row>
    <row r="3" spans="1:7" s="31" customFormat="1" ht="9" customHeight="1">
      <c r="A3" s="225"/>
      <c r="B3" s="226"/>
      <c r="C3" s="226"/>
      <c r="D3" s="227"/>
      <c r="E3" s="228"/>
      <c r="F3" s="229"/>
      <c r="G3" s="229"/>
    </row>
    <row r="4" spans="1:7" s="31" customFormat="1" ht="18" customHeight="1">
      <c r="A4" s="278" t="s">
        <v>324</v>
      </c>
      <c r="B4" s="278"/>
      <c r="C4" s="278"/>
      <c r="D4" s="278"/>
      <c r="E4" s="278"/>
      <c r="F4" s="278"/>
      <c r="G4" s="278"/>
    </row>
    <row r="5" spans="1:7" ht="6.75" customHeight="1">
      <c r="A5" s="230"/>
      <c r="B5" s="230"/>
      <c r="C5" s="230"/>
      <c r="D5" s="231"/>
      <c r="E5" s="231"/>
      <c r="F5" s="232"/>
      <c r="G5" s="232"/>
    </row>
    <row r="6" spans="1:7" ht="12" customHeight="1">
      <c r="A6" s="279" t="s">
        <v>18</v>
      </c>
      <c r="B6" s="281" t="s">
        <v>19</v>
      </c>
      <c r="C6" s="282"/>
      <c r="D6" s="283"/>
      <c r="E6" s="279" t="s">
        <v>20</v>
      </c>
      <c r="F6" s="233" t="s">
        <v>21</v>
      </c>
      <c r="G6" s="233" t="s">
        <v>21</v>
      </c>
    </row>
    <row r="7" spans="1:7" ht="12" customHeight="1">
      <c r="A7" s="280"/>
      <c r="B7" s="284"/>
      <c r="C7" s="285"/>
      <c r="D7" s="286"/>
      <c r="E7" s="280"/>
      <c r="F7" s="234" t="s">
        <v>22</v>
      </c>
      <c r="G7" s="235" t="s">
        <v>23</v>
      </c>
    </row>
    <row r="8" spans="1:7" s="31" customFormat="1" ht="24.75" customHeight="1">
      <c r="A8" s="236" t="s">
        <v>24</v>
      </c>
      <c r="B8" s="274" t="s">
        <v>25</v>
      </c>
      <c r="C8" s="275"/>
      <c r="D8" s="276"/>
      <c r="E8" s="221">
        <v>1</v>
      </c>
      <c r="F8" s="238">
        <f>F9+F12+F13++F21+F29+F30+F31</f>
        <v>136965</v>
      </c>
      <c r="G8" s="238">
        <f>G9+G12+G13++G21+G29+G30+G31</f>
        <v>136620</v>
      </c>
    </row>
    <row r="9" spans="1:7" s="31" customFormat="1" ht="16.5" customHeight="1">
      <c r="A9" s="239"/>
      <c r="B9" s="237">
        <v>1</v>
      </c>
      <c r="C9" s="240" t="s">
        <v>26</v>
      </c>
      <c r="D9" s="241"/>
      <c r="E9" s="239">
        <v>2</v>
      </c>
      <c r="F9" s="238">
        <f>F11+F10</f>
        <v>136965</v>
      </c>
      <c r="G9" s="238">
        <f>G11+G10</f>
        <v>136620</v>
      </c>
    </row>
    <row r="10" spans="1:7" s="31" customFormat="1" ht="16.5" customHeight="1">
      <c r="A10" s="239"/>
      <c r="B10" s="237"/>
      <c r="C10" s="242" t="s">
        <v>27</v>
      </c>
      <c r="D10" s="243" t="s">
        <v>28</v>
      </c>
      <c r="E10" s="221">
        <v>3</v>
      </c>
      <c r="F10" s="238">
        <v>100000</v>
      </c>
      <c r="G10" s="238">
        <v>100000</v>
      </c>
    </row>
    <row r="11" spans="1:7" s="31" customFormat="1" ht="16.5" customHeight="1">
      <c r="A11" s="239"/>
      <c r="B11" s="237"/>
      <c r="C11" s="242" t="s">
        <v>27</v>
      </c>
      <c r="D11" s="243" t="s">
        <v>29</v>
      </c>
      <c r="E11" s="239">
        <v>4</v>
      </c>
      <c r="F11" s="238">
        <v>36965</v>
      </c>
      <c r="G11" s="238">
        <v>36620</v>
      </c>
    </row>
    <row r="12" spans="1:7" s="31" customFormat="1" ht="16.5" customHeight="1">
      <c r="A12" s="239"/>
      <c r="B12" s="237">
        <v>2</v>
      </c>
      <c r="C12" s="240" t="s">
        <v>30</v>
      </c>
      <c r="D12" s="241"/>
      <c r="E12" s="221">
        <v>5</v>
      </c>
      <c r="F12" s="238"/>
      <c r="G12" s="238"/>
    </row>
    <row r="13" spans="1:7" s="31" customFormat="1" ht="16.5" customHeight="1">
      <c r="A13" s="239"/>
      <c r="B13" s="237">
        <v>3</v>
      </c>
      <c r="C13" s="240" t="s">
        <v>31</v>
      </c>
      <c r="D13" s="241"/>
      <c r="E13" s="239">
        <v>6</v>
      </c>
      <c r="F13" s="238">
        <f>F14+F15+F16+F17</f>
        <v>0</v>
      </c>
      <c r="G13" s="238">
        <f>G14+G15+G16+G17</f>
        <v>0</v>
      </c>
    </row>
    <row r="14" spans="1:7" s="31" customFormat="1" ht="16.5" customHeight="1">
      <c r="A14" s="239"/>
      <c r="B14" s="244"/>
      <c r="C14" s="242" t="s">
        <v>27</v>
      </c>
      <c r="D14" s="243" t="s">
        <v>32</v>
      </c>
      <c r="E14" s="221">
        <v>7</v>
      </c>
      <c r="F14" s="238"/>
      <c r="G14" s="38"/>
    </row>
    <row r="15" spans="1:7" s="31" customFormat="1" ht="16.5" customHeight="1">
      <c r="A15" s="239"/>
      <c r="B15" s="244"/>
      <c r="C15" s="242" t="s">
        <v>27</v>
      </c>
      <c r="D15" s="243" t="s">
        <v>33</v>
      </c>
      <c r="E15" s="239">
        <v>8</v>
      </c>
      <c r="F15" s="238"/>
      <c r="G15" s="238"/>
    </row>
    <row r="16" spans="1:7" s="31" customFormat="1" ht="16.5" customHeight="1">
      <c r="A16" s="239"/>
      <c r="B16" s="244"/>
      <c r="C16" s="242" t="s">
        <v>27</v>
      </c>
      <c r="D16" s="243" t="s">
        <v>34</v>
      </c>
      <c r="E16" s="221">
        <v>9</v>
      </c>
      <c r="F16" s="238"/>
      <c r="G16" s="238"/>
    </row>
    <row r="17" spans="1:7" s="31" customFormat="1" ht="16.5" customHeight="1">
      <c r="A17" s="239"/>
      <c r="B17" s="244"/>
      <c r="C17" s="242" t="s">
        <v>27</v>
      </c>
      <c r="D17" s="243" t="s">
        <v>35</v>
      </c>
      <c r="E17" s="239">
        <v>10</v>
      </c>
      <c r="F17" s="238"/>
      <c r="G17" s="238"/>
    </row>
    <row r="18" spans="1:7" s="31" customFormat="1" ht="16.5" customHeight="1">
      <c r="A18" s="239"/>
      <c r="B18" s="244"/>
      <c r="C18" s="242" t="s">
        <v>27</v>
      </c>
      <c r="D18" s="243" t="s">
        <v>36</v>
      </c>
      <c r="E18" s="221">
        <v>11</v>
      </c>
      <c r="F18" s="238"/>
      <c r="G18" s="238"/>
    </row>
    <row r="19" spans="1:7" s="31" customFormat="1" ht="16.5" customHeight="1">
      <c r="A19" s="239"/>
      <c r="B19" s="244"/>
      <c r="C19" s="242" t="s">
        <v>27</v>
      </c>
      <c r="D19" s="243"/>
      <c r="E19" s="239">
        <v>12</v>
      </c>
      <c r="F19" s="238">
        <v>500</v>
      </c>
      <c r="G19" s="238"/>
    </row>
    <row r="20" spans="1:7" s="31" customFormat="1" ht="16.5" customHeight="1">
      <c r="A20" s="239"/>
      <c r="B20" s="244"/>
      <c r="C20" s="242" t="s">
        <v>27</v>
      </c>
      <c r="D20" s="243"/>
      <c r="E20" s="221">
        <v>13</v>
      </c>
      <c r="F20" s="238"/>
      <c r="G20" s="238"/>
    </row>
    <row r="21" spans="1:7" s="31" customFormat="1" ht="16.5" customHeight="1">
      <c r="A21" s="239"/>
      <c r="B21" s="237">
        <v>4</v>
      </c>
      <c r="C21" s="240" t="s">
        <v>37</v>
      </c>
      <c r="D21" s="241"/>
      <c r="E21" s="239">
        <v>14</v>
      </c>
      <c r="F21" s="238">
        <f>F22+F23+F24+F25+F26+F27+F27</f>
        <v>0</v>
      </c>
      <c r="G21" s="238">
        <f>G22+G23+G24+G25+G26+G27+G27</f>
        <v>0</v>
      </c>
    </row>
    <row r="22" spans="1:7" s="31" customFormat="1" ht="16.5" customHeight="1">
      <c r="A22" s="239"/>
      <c r="B22" s="244"/>
      <c r="C22" s="242" t="s">
        <v>27</v>
      </c>
      <c r="D22" s="243" t="s">
        <v>38</v>
      </c>
      <c r="E22" s="221">
        <v>15</v>
      </c>
      <c r="F22" s="238"/>
      <c r="G22" s="238"/>
    </row>
    <row r="23" spans="1:7" s="31" customFormat="1" ht="16.5" customHeight="1">
      <c r="A23" s="239"/>
      <c r="B23" s="244"/>
      <c r="C23" s="242" t="s">
        <v>27</v>
      </c>
      <c r="D23" s="243" t="s">
        <v>39</v>
      </c>
      <c r="E23" s="239">
        <v>16</v>
      </c>
      <c r="F23" s="238"/>
      <c r="G23" s="238"/>
    </row>
    <row r="24" spans="1:7" s="31" customFormat="1" ht="16.5" customHeight="1">
      <c r="A24" s="239"/>
      <c r="B24" s="244"/>
      <c r="C24" s="242" t="s">
        <v>27</v>
      </c>
      <c r="D24" s="243" t="s">
        <v>40</v>
      </c>
      <c r="E24" s="221">
        <v>17</v>
      </c>
      <c r="F24" s="238"/>
      <c r="G24" s="238"/>
    </row>
    <row r="25" spans="1:7" s="31" customFormat="1" ht="16.5" customHeight="1">
      <c r="A25" s="239"/>
      <c r="B25" s="244"/>
      <c r="C25" s="242" t="s">
        <v>27</v>
      </c>
      <c r="D25" s="243" t="s">
        <v>41</v>
      </c>
      <c r="E25" s="239">
        <v>18</v>
      </c>
      <c r="F25" s="238"/>
      <c r="G25" s="238"/>
    </row>
    <row r="26" spans="1:7" s="31" customFormat="1" ht="16.5" customHeight="1">
      <c r="A26" s="239"/>
      <c r="B26" s="244"/>
      <c r="C26" s="242" t="s">
        <v>27</v>
      </c>
      <c r="D26" s="243" t="s">
        <v>42</v>
      </c>
      <c r="E26" s="221">
        <v>19</v>
      </c>
      <c r="F26" s="238"/>
      <c r="G26" s="238"/>
    </row>
    <row r="27" spans="1:7" s="31" customFormat="1" ht="16.5" customHeight="1">
      <c r="A27" s="239"/>
      <c r="B27" s="244"/>
      <c r="C27" s="242" t="s">
        <v>27</v>
      </c>
      <c r="D27" s="243" t="s">
        <v>43</v>
      </c>
      <c r="E27" s="239">
        <v>20</v>
      </c>
      <c r="F27" s="238"/>
      <c r="G27" s="238"/>
    </row>
    <row r="28" spans="1:7" s="31" customFormat="1" ht="16.5" customHeight="1">
      <c r="A28" s="239"/>
      <c r="B28" s="244"/>
      <c r="C28" s="242" t="s">
        <v>27</v>
      </c>
      <c r="D28" s="243"/>
      <c r="E28" s="221">
        <v>21</v>
      </c>
      <c r="F28" s="238"/>
      <c r="G28" s="238"/>
    </row>
    <row r="29" spans="1:7" s="31" customFormat="1" ht="16.5" customHeight="1">
      <c r="A29" s="239"/>
      <c r="B29" s="237">
        <v>5</v>
      </c>
      <c r="C29" s="240" t="s">
        <v>44</v>
      </c>
      <c r="D29" s="241"/>
      <c r="E29" s="239">
        <v>22</v>
      </c>
      <c r="F29" s="238"/>
      <c r="G29" s="238"/>
    </row>
    <row r="30" spans="1:7" s="31" customFormat="1" ht="16.5" customHeight="1">
      <c r="A30" s="239"/>
      <c r="B30" s="237">
        <v>6</v>
      </c>
      <c r="C30" s="240" t="s">
        <v>45</v>
      </c>
      <c r="D30" s="241"/>
      <c r="E30" s="221">
        <v>23</v>
      </c>
      <c r="F30" s="238"/>
      <c r="G30" s="238"/>
    </row>
    <row r="31" spans="1:7" s="31" customFormat="1" ht="16.5" customHeight="1">
      <c r="A31" s="239"/>
      <c r="B31" s="237">
        <v>7</v>
      </c>
      <c r="C31" s="240" t="s">
        <v>46</v>
      </c>
      <c r="D31" s="241"/>
      <c r="E31" s="239">
        <v>24</v>
      </c>
      <c r="F31" s="238"/>
      <c r="G31" s="238"/>
    </row>
    <row r="32" spans="1:7" s="31" customFormat="1" ht="16.5" customHeight="1">
      <c r="A32" s="239"/>
      <c r="B32" s="237"/>
      <c r="C32" s="242" t="s">
        <v>27</v>
      </c>
      <c r="D32" s="241" t="s">
        <v>47</v>
      </c>
      <c r="E32" s="221">
        <v>25</v>
      </c>
      <c r="F32" s="238"/>
      <c r="G32" s="238"/>
    </row>
    <row r="33" spans="1:7" s="31" customFormat="1" ht="16.5" customHeight="1">
      <c r="A33" s="239"/>
      <c r="B33" s="237"/>
      <c r="C33" s="242" t="s">
        <v>27</v>
      </c>
      <c r="D33" s="241"/>
      <c r="E33" s="239">
        <v>26</v>
      </c>
      <c r="F33" s="238"/>
      <c r="G33" s="238"/>
    </row>
    <row r="34" spans="1:7" s="31" customFormat="1" ht="24.75" customHeight="1">
      <c r="A34" s="245" t="s">
        <v>48</v>
      </c>
      <c r="B34" s="274" t="s">
        <v>49</v>
      </c>
      <c r="C34" s="275"/>
      <c r="D34" s="276"/>
      <c r="E34" s="221">
        <v>27</v>
      </c>
      <c r="F34" s="238">
        <f>F35+F36+F42+F43+F44+F41</f>
        <v>0</v>
      </c>
      <c r="G34" s="238">
        <f>G35+G36+G42+G43+G44+G41</f>
        <v>0</v>
      </c>
    </row>
    <row r="35" spans="1:7" s="31" customFormat="1" ht="16.5" customHeight="1">
      <c r="A35" s="239"/>
      <c r="B35" s="237">
        <v>1</v>
      </c>
      <c r="C35" s="240" t="s">
        <v>50</v>
      </c>
      <c r="D35" s="241"/>
      <c r="E35" s="239">
        <v>28</v>
      </c>
      <c r="F35" s="238"/>
      <c r="G35" s="238"/>
    </row>
    <row r="36" spans="1:7" s="31" customFormat="1" ht="16.5" customHeight="1">
      <c r="A36" s="239"/>
      <c r="B36" s="237">
        <v>2</v>
      </c>
      <c r="C36" s="240" t="s">
        <v>51</v>
      </c>
      <c r="D36" s="246"/>
      <c r="E36" s="221">
        <v>29</v>
      </c>
      <c r="F36" s="238">
        <f>SUM(F37:F40)</f>
        <v>0</v>
      </c>
      <c r="G36" s="238">
        <f>SUM(G37:G40)</f>
        <v>0</v>
      </c>
    </row>
    <row r="37" spans="1:7" s="31" customFormat="1" ht="16.5" customHeight="1">
      <c r="A37" s="239"/>
      <c r="B37" s="244"/>
      <c r="C37" s="242" t="s">
        <v>27</v>
      </c>
      <c r="D37" s="243" t="s">
        <v>52</v>
      </c>
      <c r="E37" s="239">
        <v>30</v>
      </c>
      <c r="F37" s="238"/>
      <c r="G37" s="238"/>
    </row>
    <row r="38" spans="1:7" s="31" customFormat="1" ht="16.5" customHeight="1">
      <c r="A38" s="239"/>
      <c r="B38" s="244"/>
      <c r="C38" s="242" t="s">
        <v>27</v>
      </c>
      <c r="D38" s="243" t="s">
        <v>53</v>
      </c>
      <c r="E38" s="221">
        <v>31</v>
      </c>
      <c r="F38" s="238"/>
      <c r="G38" s="238"/>
    </row>
    <row r="39" spans="1:7" s="31" customFormat="1" ht="16.5" customHeight="1">
      <c r="A39" s="239"/>
      <c r="B39" s="244"/>
      <c r="C39" s="242" t="s">
        <v>27</v>
      </c>
      <c r="D39" s="243" t="s">
        <v>54</v>
      </c>
      <c r="E39" s="239">
        <v>32</v>
      </c>
      <c r="F39" s="238"/>
      <c r="G39" s="238"/>
    </row>
    <row r="40" spans="1:7" s="31" customFormat="1" ht="16.5" customHeight="1">
      <c r="A40" s="239"/>
      <c r="B40" s="244"/>
      <c r="C40" s="242" t="s">
        <v>27</v>
      </c>
      <c r="D40" s="243" t="s">
        <v>55</v>
      </c>
      <c r="E40" s="221">
        <v>33</v>
      </c>
      <c r="F40" s="238"/>
      <c r="G40" s="238"/>
    </row>
    <row r="41" spans="1:7" s="31" customFormat="1" ht="16.5" customHeight="1">
      <c r="A41" s="239"/>
      <c r="B41" s="237">
        <v>3</v>
      </c>
      <c r="C41" s="240" t="s">
        <v>56</v>
      </c>
      <c r="D41" s="241"/>
      <c r="E41" s="239">
        <v>34</v>
      </c>
      <c r="F41" s="238"/>
      <c r="G41" s="238"/>
    </row>
    <row r="42" spans="1:7" s="31" customFormat="1" ht="16.5" customHeight="1">
      <c r="A42" s="239"/>
      <c r="B42" s="237">
        <v>4</v>
      </c>
      <c r="C42" s="240" t="s">
        <v>57</v>
      </c>
      <c r="D42" s="241"/>
      <c r="E42" s="221">
        <v>35</v>
      </c>
      <c r="F42" s="238"/>
      <c r="G42" s="238"/>
    </row>
    <row r="43" spans="1:7" s="31" customFormat="1" ht="16.5" customHeight="1">
      <c r="A43" s="239"/>
      <c r="B43" s="237">
        <v>5</v>
      </c>
      <c r="C43" s="240" t="s">
        <v>58</v>
      </c>
      <c r="D43" s="241"/>
      <c r="E43" s="239">
        <v>36</v>
      </c>
      <c r="F43" s="238"/>
      <c r="G43" s="238"/>
    </row>
    <row r="44" spans="1:7" s="31" customFormat="1" ht="16.5" customHeight="1">
      <c r="A44" s="239"/>
      <c r="B44" s="237">
        <v>6</v>
      </c>
      <c r="C44" s="240" t="s">
        <v>59</v>
      </c>
      <c r="D44" s="241"/>
      <c r="E44" s="221">
        <v>37</v>
      </c>
      <c r="F44" s="238"/>
      <c r="G44" s="238"/>
    </row>
    <row r="45" spans="1:7" s="31" customFormat="1" ht="30" customHeight="1">
      <c r="A45" s="247"/>
      <c r="B45" s="274" t="s">
        <v>60</v>
      </c>
      <c r="C45" s="275"/>
      <c r="D45" s="276"/>
      <c r="E45" s="239">
        <v>38</v>
      </c>
      <c r="F45" s="238">
        <f>F34+F8</f>
        <v>136965</v>
      </c>
      <c r="G45" s="238">
        <f>G34+G8</f>
        <v>136620</v>
      </c>
    </row>
    <row r="46" spans="1:7" s="31" customFormat="1" ht="9.75" customHeight="1">
      <c r="A46" s="47"/>
      <c r="B46" s="47"/>
      <c r="C46" s="47"/>
      <c r="D46" s="47"/>
      <c r="E46" s="48"/>
      <c r="F46" s="49"/>
      <c r="G46" s="49"/>
    </row>
    <row r="47" spans="1:7" s="31" customFormat="1" ht="15.75" customHeight="1">
      <c r="A47" s="47"/>
      <c r="B47" s="47"/>
      <c r="C47" s="47"/>
      <c r="D47" s="47"/>
      <c r="E47" s="48"/>
      <c r="F47" s="49"/>
      <c r="G47" s="49"/>
    </row>
  </sheetData>
  <sheetProtection/>
  <mergeCells count="8">
    <mergeCell ref="B8:D8"/>
    <mergeCell ref="B34:D34"/>
    <mergeCell ref="B45:D45"/>
    <mergeCell ref="F2:G2"/>
    <mergeCell ref="A4:G4"/>
    <mergeCell ref="A6:A7"/>
    <mergeCell ref="B6:D7"/>
    <mergeCell ref="E6:E7"/>
  </mergeCells>
  <printOptions/>
  <pageMargins left="0.75" right="0.75" top="0" bottom="0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56"/>
  <sheetViews>
    <sheetView showGridLines="0" view="pageBreakPreview" zoomScaleSheetLayoutView="100" zoomScalePageLayoutView="0" workbookViewId="0" topLeftCell="A1">
      <selection activeCell="F17" sqref="F17"/>
    </sheetView>
  </sheetViews>
  <sheetFormatPr defaultColWidth="9.140625" defaultRowHeight="12.75"/>
  <cols>
    <col min="1" max="1" width="3.7109375" style="54" customWidth="1"/>
    <col min="2" max="2" width="2.7109375" style="54" customWidth="1"/>
    <col min="3" max="3" width="4.00390625" style="54" customWidth="1"/>
    <col min="4" max="4" width="40.57421875" style="0" customWidth="1"/>
    <col min="5" max="5" width="8.28125" style="0" customWidth="1"/>
    <col min="6" max="7" width="15.7109375" style="55" customWidth="1"/>
    <col min="8" max="8" width="1.421875" style="0" customWidth="1"/>
  </cols>
  <sheetData>
    <row r="2" spans="1:7" s="53" customFormat="1" ht="18">
      <c r="A2" s="28" t="s">
        <v>318</v>
      </c>
      <c r="B2" s="51"/>
      <c r="C2" s="51"/>
      <c r="D2" s="52"/>
      <c r="F2" s="287"/>
      <c r="G2" s="287"/>
    </row>
    <row r="3" spans="1:7" s="53" customFormat="1" ht="6" customHeight="1">
      <c r="A3" s="50"/>
      <c r="B3" s="51"/>
      <c r="C3" s="51"/>
      <c r="D3" s="52"/>
      <c r="F3" s="33"/>
      <c r="G3" s="33"/>
    </row>
    <row r="4" spans="1:7" s="53" customFormat="1" ht="18" customHeight="1">
      <c r="A4" s="288" t="s">
        <v>324</v>
      </c>
      <c r="B4" s="288"/>
      <c r="C4" s="288"/>
      <c r="D4" s="288"/>
      <c r="E4" s="288"/>
      <c r="F4" s="288"/>
      <c r="G4" s="288"/>
    </row>
    <row r="5" ht="6.75" customHeight="1"/>
    <row r="6" spans="1:7" s="53" customFormat="1" ht="15.75" customHeight="1">
      <c r="A6" s="289" t="s">
        <v>18</v>
      </c>
      <c r="B6" s="291" t="s">
        <v>61</v>
      </c>
      <c r="C6" s="292"/>
      <c r="D6" s="293"/>
      <c r="E6" s="289" t="s">
        <v>20</v>
      </c>
      <c r="F6" s="56" t="s">
        <v>21</v>
      </c>
      <c r="G6" s="56" t="s">
        <v>21</v>
      </c>
    </row>
    <row r="7" spans="1:7" s="53" customFormat="1" ht="15.75" customHeight="1">
      <c r="A7" s="290"/>
      <c r="B7" s="294"/>
      <c r="C7" s="295"/>
      <c r="D7" s="296"/>
      <c r="E7" s="290"/>
      <c r="F7" s="57" t="s">
        <v>22</v>
      </c>
      <c r="G7" s="58" t="s">
        <v>23</v>
      </c>
    </row>
    <row r="8" spans="1:7" s="53" customFormat="1" ht="24.75" customHeight="1">
      <c r="A8" s="59" t="s">
        <v>24</v>
      </c>
      <c r="B8" s="300" t="s">
        <v>62</v>
      </c>
      <c r="C8" s="301"/>
      <c r="D8" s="302"/>
      <c r="E8" s="39">
        <v>39</v>
      </c>
      <c r="F8" s="265">
        <f>F9+F10+F13+F24+F25</f>
        <v>979985</v>
      </c>
      <c r="G8" s="265">
        <f>G9+G10+G13+G24+G25</f>
        <v>690140</v>
      </c>
    </row>
    <row r="9" spans="1:7" s="31" customFormat="1" ht="15.75" customHeight="1">
      <c r="A9" s="39"/>
      <c r="B9" s="37">
        <v>1</v>
      </c>
      <c r="C9" s="40" t="s">
        <v>63</v>
      </c>
      <c r="D9" s="41"/>
      <c r="E9" s="39">
        <v>40</v>
      </c>
      <c r="F9" s="264">
        <f>F12</f>
        <v>0</v>
      </c>
      <c r="G9" s="264">
        <f>G12</f>
        <v>0</v>
      </c>
    </row>
    <row r="10" spans="1:7" s="31" customFormat="1" ht="15.75" customHeight="1">
      <c r="A10" s="39"/>
      <c r="B10" s="37">
        <v>2</v>
      </c>
      <c r="C10" s="40" t="s">
        <v>64</v>
      </c>
      <c r="D10" s="41"/>
      <c r="E10" s="39">
        <v>41</v>
      </c>
      <c r="F10" s="38"/>
      <c r="G10" s="38"/>
    </row>
    <row r="11" spans="1:7" s="31" customFormat="1" ht="15.75" customHeight="1">
      <c r="A11" s="39"/>
      <c r="B11" s="44"/>
      <c r="C11" s="42" t="s">
        <v>27</v>
      </c>
      <c r="D11" s="43" t="s">
        <v>65</v>
      </c>
      <c r="E11" s="39">
        <v>42</v>
      </c>
      <c r="F11" s="38"/>
      <c r="G11" s="38"/>
    </row>
    <row r="12" spans="1:7" s="31" customFormat="1" ht="15.75" customHeight="1">
      <c r="A12" s="39"/>
      <c r="B12" s="44"/>
      <c r="C12" s="42" t="s">
        <v>27</v>
      </c>
      <c r="D12" s="43" t="s">
        <v>66</v>
      </c>
      <c r="E12" s="39">
        <v>43</v>
      </c>
      <c r="F12" s="38"/>
      <c r="G12" s="38"/>
    </row>
    <row r="13" spans="1:7" s="31" customFormat="1" ht="15.75" customHeight="1">
      <c r="A13" s="39"/>
      <c r="B13" s="37">
        <v>3</v>
      </c>
      <c r="C13" s="40" t="s">
        <v>67</v>
      </c>
      <c r="D13" s="41"/>
      <c r="E13" s="39">
        <v>44</v>
      </c>
      <c r="F13" s="264">
        <f>F14+F15+F16+F17+F18+F19+F20+F21+F22+F23</f>
        <v>979985</v>
      </c>
      <c r="G13" s="264">
        <f>G14+G15+G16+G17+G18+G19+G20+G21+G22+G23</f>
        <v>690140</v>
      </c>
    </row>
    <row r="14" spans="1:7" s="31" customFormat="1" ht="15.75" customHeight="1">
      <c r="A14" s="39"/>
      <c r="B14" s="44"/>
      <c r="C14" s="42" t="s">
        <v>27</v>
      </c>
      <c r="D14" s="43" t="s">
        <v>68</v>
      </c>
      <c r="E14" s="39">
        <v>45</v>
      </c>
      <c r="F14" s="38">
        <v>0</v>
      </c>
      <c r="G14" s="38"/>
    </row>
    <row r="15" spans="1:7" s="31" customFormat="1" ht="15.75" customHeight="1">
      <c r="A15" s="39"/>
      <c r="B15" s="44"/>
      <c r="C15" s="42" t="s">
        <v>27</v>
      </c>
      <c r="D15" s="43" t="s">
        <v>69</v>
      </c>
      <c r="E15" s="39">
        <v>46</v>
      </c>
      <c r="F15" s="38">
        <v>532626</v>
      </c>
      <c r="G15" s="38">
        <v>330960</v>
      </c>
    </row>
    <row r="16" spans="1:7" s="31" customFormat="1" ht="15.75" customHeight="1">
      <c r="A16" s="39"/>
      <c r="B16" s="44"/>
      <c r="C16" s="42" t="s">
        <v>27</v>
      </c>
      <c r="D16" s="43" t="s">
        <v>70</v>
      </c>
      <c r="E16" s="39">
        <v>47</v>
      </c>
      <c r="F16" s="38">
        <v>58869</v>
      </c>
      <c r="G16" s="38">
        <v>58590</v>
      </c>
    </row>
    <row r="17" spans="1:7" s="31" customFormat="1" ht="15.75" customHeight="1">
      <c r="A17" s="39"/>
      <c r="B17" s="44"/>
      <c r="C17" s="42" t="s">
        <v>27</v>
      </c>
      <c r="D17" s="43" t="s">
        <v>71</v>
      </c>
      <c r="E17" s="39">
        <v>48</v>
      </c>
      <c r="F17" s="38">
        <v>21100</v>
      </c>
      <c r="G17" s="38">
        <v>21000</v>
      </c>
    </row>
    <row r="18" spans="1:7" s="31" customFormat="1" ht="15.75" customHeight="1">
      <c r="A18" s="39"/>
      <c r="B18" s="44"/>
      <c r="C18" s="42" t="s">
        <v>27</v>
      </c>
      <c r="D18" s="43" t="s">
        <v>72</v>
      </c>
      <c r="E18" s="39">
        <v>49</v>
      </c>
      <c r="F18" s="38"/>
      <c r="G18" s="38"/>
    </row>
    <row r="19" spans="1:7" s="31" customFormat="1" ht="15.75" customHeight="1">
      <c r="A19" s="39"/>
      <c r="B19" s="44"/>
      <c r="C19" s="42" t="s">
        <v>27</v>
      </c>
      <c r="D19" s="43" t="s">
        <v>73</v>
      </c>
      <c r="E19" s="39">
        <v>50</v>
      </c>
      <c r="F19" s="38"/>
      <c r="G19" s="38"/>
    </row>
    <row r="20" spans="1:7" s="31" customFormat="1" ht="15.75" customHeight="1">
      <c r="A20" s="39"/>
      <c r="B20" s="44"/>
      <c r="C20" s="42" t="s">
        <v>27</v>
      </c>
      <c r="D20" s="43" t="s">
        <v>74</v>
      </c>
      <c r="E20" s="39">
        <v>51</v>
      </c>
      <c r="F20" s="38"/>
      <c r="G20" s="38"/>
    </row>
    <row r="21" spans="1:7" s="31" customFormat="1" ht="15.75" customHeight="1">
      <c r="A21" s="39"/>
      <c r="B21" s="44"/>
      <c r="C21" s="42" t="s">
        <v>27</v>
      </c>
      <c r="D21" s="43" t="s">
        <v>36</v>
      </c>
      <c r="E21" s="39">
        <v>52</v>
      </c>
      <c r="F21" s="38">
        <v>367390</v>
      </c>
      <c r="G21" s="38">
        <v>279590</v>
      </c>
    </row>
    <row r="22" spans="1:7" s="31" customFormat="1" ht="15.75" customHeight="1">
      <c r="A22" s="39"/>
      <c r="B22" s="44"/>
      <c r="C22" s="42" t="s">
        <v>27</v>
      </c>
      <c r="D22" s="43" t="s">
        <v>75</v>
      </c>
      <c r="E22" s="39">
        <v>53</v>
      </c>
      <c r="F22" s="38"/>
      <c r="G22" s="38"/>
    </row>
    <row r="23" spans="1:7" s="31" customFormat="1" ht="15.75" customHeight="1">
      <c r="A23" s="39"/>
      <c r="B23" s="44"/>
      <c r="C23" s="42" t="s">
        <v>27</v>
      </c>
      <c r="D23" s="43" t="s">
        <v>76</v>
      </c>
      <c r="E23" s="39">
        <v>54</v>
      </c>
      <c r="F23" s="38"/>
      <c r="G23" s="38"/>
    </row>
    <row r="24" spans="1:7" s="31" customFormat="1" ht="15.75" customHeight="1">
      <c r="A24" s="39"/>
      <c r="B24" s="37">
        <v>4</v>
      </c>
      <c r="C24" s="40" t="s">
        <v>77</v>
      </c>
      <c r="D24" s="41"/>
      <c r="E24" s="39">
        <v>55</v>
      </c>
      <c r="F24" s="38"/>
      <c r="G24" s="38"/>
    </row>
    <row r="25" spans="1:7" s="31" customFormat="1" ht="15.75" customHeight="1">
      <c r="A25" s="39"/>
      <c r="B25" s="37">
        <v>5</v>
      </c>
      <c r="C25" s="40" t="s">
        <v>78</v>
      </c>
      <c r="D25" s="41"/>
      <c r="E25" s="39">
        <v>56</v>
      </c>
      <c r="F25" s="38"/>
      <c r="G25" s="38"/>
    </row>
    <row r="26" spans="1:7" s="31" customFormat="1" ht="24.75" customHeight="1">
      <c r="A26" s="45" t="s">
        <v>48</v>
      </c>
      <c r="B26" s="297" t="s">
        <v>79</v>
      </c>
      <c r="C26" s="298"/>
      <c r="D26" s="299"/>
      <c r="E26" s="39">
        <v>57</v>
      </c>
      <c r="F26" s="264">
        <f>+F27+F30+F32</f>
        <v>0</v>
      </c>
      <c r="G26" s="264">
        <f>+G27+G30+G32</f>
        <v>0</v>
      </c>
    </row>
    <row r="27" spans="1:7" s="31" customFormat="1" ht="15.75" customHeight="1">
      <c r="A27" s="39"/>
      <c r="B27" s="37">
        <v>1</v>
      </c>
      <c r="C27" s="40" t="s">
        <v>80</v>
      </c>
      <c r="D27" s="46"/>
      <c r="E27" s="39">
        <v>58</v>
      </c>
      <c r="F27" s="38">
        <f>+F28+F29</f>
        <v>0</v>
      </c>
      <c r="G27" s="38">
        <f>+G28+G29</f>
        <v>0</v>
      </c>
    </row>
    <row r="28" spans="1:7" s="31" customFormat="1" ht="15.75" customHeight="1">
      <c r="A28" s="39"/>
      <c r="B28" s="44"/>
      <c r="C28" s="42" t="s">
        <v>27</v>
      </c>
      <c r="D28" s="43" t="s">
        <v>81</v>
      </c>
      <c r="E28" s="39">
        <v>59</v>
      </c>
      <c r="F28" s="38"/>
      <c r="G28" s="38"/>
    </row>
    <row r="29" spans="1:7" s="31" customFormat="1" ht="15.75" customHeight="1">
      <c r="A29" s="39"/>
      <c r="B29" s="44"/>
      <c r="C29" s="42" t="s">
        <v>27</v>
      </c>
      <c r="D29" s="43" t="s">
        <v>82</v>
      </c>
      <c r="E29" s="39">
        <v>60</v>
      </c>
      <c r="F29" s="38"/>
      <c r="G29" s="38"/>
    </row>
    <row r="30" spans="1:7" s="31" customFormat="1" ht="15.75" customHeight="1">
      <c r="A30" s="39"/>
      <c r="B30" s="37">
        <v>2</v>
      </c>
      <c r="C30" s="40" t="s">
        <v>83</v>
      </c>
      <c r="D30" s="41"/>
      <c r="E30" s="39">
        <v>61</v>
      </c>
      <c r="F30" s="38"/>
      <c r="G30" s="38"/>
    </row>
    <row r="31" spans="1:7" s="31" customFormat="1" ht="15.75" customHeight="1">
      <c r="A31" s="39"/>
      <c r="B31" s="37">
        <v>3</v>
      </c>
      <c r="C31" s="40" t="s">
        <v>77</v>
      </c>
      <c r="D31" s="41"/>
      <c r="E31" s="39">
        <v>62</v>
      </c>
      <c r="F31" s="38"/>
      <c r="G31" s="38"/>
    </row>
    <row r="32" spans="1:7" s="31" customFormat="1" ht="15.75" customHeight="1">
      <c r="A32" s="39"/>
      <c r="B32" s="37">
        <v>4</v>
      </c>
      <c r="C32" s="40" t="s">
        <v>84</v>
      </c>
      <c r="D32" s="41"/>
      <c r="E32" s="39">
        <v>63</v>
      </c>
      <c r="F32" s="38"/>
      <c r="G32" s="38"/>
    </row>
    <row r="33" spans="1:7" s="31" customFormat="1" ht="24.75" customHeight="1">
      <c r="A33" s="39"/>
      <c r="B33" s="297" t="s">
        <v>85</v>
      </c>
      <c r="C33" s="298"/>
      <c r="D33" s="299"/>
      <c r="E33" s="39">
        <v>64</v>
      </c>
      <c r="F33" s="38">
        <f>F26+F8</f>
        <v>979985</v>
      </c>
      <c r="G33" s="38">
        <f>G26+G8</f>
        <v>690140</v>
      </c>
    </row>
    <row r="34" spans="1:7" s="31" customFormat="1" ht="24.75" customHeight="1">
      <c r="A34" s="45" t="s">
        <v>86</v>
      </c>
      <c r="B34" s="297" t="s">
        <v>87</v>
      </c>
      <c r="C34" s="298"/>
      <c r="D34" s="299"/>
      <c r="E34" s="39">
        <v>65</v>
      </c>
      <c r="F34" s="264">
        <f>F35+F36+F37+F38+F39+F40+F41+F42+F43+F44</f>
        <v>-843020</v>
      </c>
      <c r="G34" s="264">
        <f>G35+G36+G37+G38+G39+G40+G41+G42+G43+G44</f>
        <v>-553520</v>
      </c>
    </row>
    <row r="35" spans="1:7" s="31" customFormat="1" ht="15.75" customHeight="1">
      <c r="A35" s="39"/>
      <c r="B35" s="37">
        <v>1</v>
      </c>
      <c r="C35" s="40" t="s">
        <v>88</v>
      </c>
      <c r="D35" s="41"/>
      <c r="E35" s="39">
        <v>66</v>
      </c>
      <c r="F35" s="38"/>
      <c r="G35" s="38"/>
    </row>
    <row r="36" spans="1:7" s="31" customFormat="1" ht="15.75" customHeight="1">
      <c r="A36" s="39"/>
      <c r="B36" s="60">
        <v>2</v>
      </c>
      <c r="C36" s="40" t="s">
        <v>89</v>
      </c>
      <c r="D36" s="41"/>
      <c r="E36" s="39">
        <v>67</v>
      </c>
      <c r="F36" s="38"/>
      <c r="G36" s="38"/>
    </row>
    <row r="37" spans="1:7" s="31" customFormat="1" ht="15.75" customHeight="1">
      <c r="A37" s="39"/>
      <c r="B37" s="37">
        <v>3</v>
      </c>
      <c r="C37" s="40" t="s">
        <v>90</v>
      </c>
      <c r="D37" s="41"/>
      <c r="E37" s="39">
        <v>68</v>
      </c>
      <c r="F37" s="38">
        <v>100000</v>
      </c>
      <c r="G37" s="38">
        <v>100000</v>
      </c>
    </row>
    <row r="38" spans="1:7" s="31" customFormat="1" ht="15.75" customHeight="1">
      <c r="A38" s="39"/>
      <c r="B38" s="60">
        <v>4</v>
      </c>
      <c r="C38" s="40" t="s">
        <v>91</v>
      </c>
      <c r="D38" s="41"/>
      <c r="E38" s="39">
        <v>69</v>
      </c>
      <c r="F38" s="38"/>
      <c r="G38" s="38"/>
    </row>
    <row r="39" spans="1:7" s="31" customFormat="1" ht="15.75" customHeight="1">
      <c r="A39" s="39"/>
      <c r="B39" s="37">
        <v>5</v>
      </c>
      <c r="C39" s="40" t="s">
        <v>92</v>
      </c>
      <c r="D39" s="41"/>
      <c r="E39" s="39">
        <v>70</v>
      </c>
      <c r="F39" s="38"/>
      <c r="G39" s="38"/>
    </row>
    <row r="40" spans="1:7" s="31" customFormat="1" ht="15.75" customHeight="1">
      <c r="A40" s="39"/>
      <c r="B40" s="60">
        <v>6</v>
      </c>
      <c r="C40" s="40" t="s">
        <v>93</v>
      </c>
      <c r="D40" s="41"/>
      <c r="E40" s="39">
        <v>71</v>
      </c>
      <c r="F40" s="38"/>
      <c r="G40" s="38"/>
    </row>
    <row r="41" spans="1:7" s="31" customFormat="1" ht="15.75" customHeight="1">
      <c r="A41" s="39"/>
      <c r="B41" s="37">
        <v>7</v>
      </c>
      <c r="C41" s="40" t="s">
        <v>94</v>
      </c>
      <c r="D41" s="41"/>
      <c r="E41" s="39">
        <v>72</v>
      </c>
      <c r="F41" s="38"/>
      <c r="G41" s="38"/>
    </row>
    <row r="42" spans="1:7" s="31" customFormat="1" ht="15.75" customHeight="1">
      <c r="A42" s="39"/>
      <c r="B42" s="60">
        <v>8</v>
      </c>
      <c r="C42" s="40" t="s">
        <v>95</v>
      </c>
      <c r="D42" s="41"/>
      <c r="E42" s="39">
        <v>73</v>
      </c>
      <c r="F42" s="38"/>
      <c r="G42" s="38"/>
    </row>
    <row r="43" spans="1:7" s="31" customFormat="1" ht="15.75" customHeight="1">
      <c r="A43" s="39"/>
      <c r="B43" s="37">
        <v>9</v>
      </c>
      <c r="C43" s="40" t="s">
        <v>96</v>
      </c>
      <c r="D43" s="41"/>
      <c r="E43" s="39">
        <v>74</v>
      </c>
      <c r="F43" s="38">
        <f>Rezultat!F30</f>
        <v>-653520</v>
      </c>
      <c r="G43" s="38">
        <v>-163380</v>
      </c>
    </row>
    <row r="44" spans="1:7" s="31" customFormat="1" ht="15.75" customHeight="1">
      <c r="A44" s="39"/>
      <c r="B44" s="60">
        <v>10</v>
      </c>
      <c r="C44" s="40" t="s">
        <v>97</v>
      </c>
      <c r="D44" s="41"/>
      <c r="E44" s="39">
        <v>75</v>
      </c>
      <c r="F44" s="38">
        <f>Rezultat!E30</f>
        <v>-289500</v>
      </c>
      <c r="G44" s="38">
        <v>-490140</v>
      </c>
    </row>
    <row r="45" spans="1:7" s="31" customFormat="1" ht="24.75" customHeight="1">
      <c r="A45" s="39"/>
      <c r="B45" s="297" t="s">
        <v>98</v>
      </c>
      <c r="C45" s="298"/>
      <c r="D45" s="299"/>
      <c r="E45" s="39">
        <v>76</v>
      </c>
      <c r="F45" s="266">
        <f>F34+F8+F26</f>
        <v>136965</v>
      </c>
      <c r="G45" s="266">
        <f>G34+G8+G26</f>
        <v>136620</v>
      </c>
    </row>
    <row r="46" spans="1:7" s="31" customFormat="1" ht="15.75" customHeight="1">
      <c r="A46" s="47"/>
      <c r="B46" s="47"/>
      <c r="C46" s="61"/>
      <c r="D46" s="48"/>
      <c r="E46" s="48"/>
      <c r="F46" s="49"/>
      <c r="G46" s="49"/>
    </row>
    <row r="47" spans="1:7" s="31" customFormat="1" ht="15.75" customHeight="1">
      <c r="A47" s="47"/>
      <c r="B47" s="47"/>
      <c r="C47" s="61"/>
      <c r="D47" s="48"/>
      <c r="E47" s="48"/>
      <c r="F47" s="49"/>
      <c r="G47" s="49"/>
    </row>
    <row r="48" spans="1:7" s="31" customFormat="1" ht="15.75" customHeight="1">
      <c r="A48" s="47"/>
      <c r="B48" s="47"/>
      <c r="C48" s="61"/>
      <c r="D48" s="48"/>
      <c r="E48" s="48"/>
      <c r="F48" s="250"/>
      <c r="G48" s="49"/>
    </row>
    <row r="49" spans="1:7" s="31" customFormat="1" ht="15.75" customHeight="1">
      <c r="A49" s="47"/>
      <c r="B49" s="47"/>
      <c r="C49" s="61"/>
      <c r="D49" s="48"/>
      <c r="E49" s="48"/>
      <c r="F49" s="49"/>
      <c r="G49" s="49"/>
    </row>
    <row r="50" spans="1:7" s="31" customFormat="1" ht="15.75" customHeight="1">
      <c r="A50" s="47"/>
      <c r="B50" s="47"/>
      <c r="C50" s="61"/>
      <c r="D50" s="48"/>
      <c r="E50" s="48"/>
      <c r="F50" s="49"/>
      <c r="G50" s="49"/>
    </row>
    <row r="51" spans="1:7" s="31" customFormat="1" ht="15.75" customHeight="1">
      <c r="A51" s="47"/>
      <c r="B51" s="47"/>
      <c r="C51" s="61"/>
      <c r="D51" s="48"/>
      <c r="E51" s="48"/>
      <c r="F51" s="49"/>
      <c r="G51" s="49"/>
    </row>
    <row r="52" spans="1:7" s="31" customFormat="1" ht="15.75" customHeight="1">
      <c r="A52" s="47"/>
      <c r="B52" s="47"/>
      <c r="C52" s="61"/>
      <c r="D52" s="48"/>
      <c r="E52" s="48"/>
      <c r="F52" s="49"/>
      <c r="G52" s="49"/>
    </row>
    <row r="53" spans="1:7" s="31" customFormat="1" ht="15.75" customHeight="1">
      <c r="A53" s="47"/>
      <c r="B53" s="47"/>
      <c r="C53" s="61"/>
      <c r="D53" s="48"/>
      <c r="E53" s="48"/>
      <c r="F53" s="49"/>
      <c r="G53" s="49"/>
    </row>
    <row r="54" spans="1:7" s="31" customFormat="1" ht="15.75" customHeight="1">
      <c r="A54" s="47"/>
      <c r="B54" s="47"/>
      <c r="C54" s="61"/>
      <c r="D54" s="48"/>
      <c r="E54" s="48"/>
      <c r="F54" s="49"/>
      <c r="G54" s="49"/>
    </row>
    <row r="55" spans="1:7" s="53" customFormat="1" ht="15.75" customHeight="1">
      <c r="A55" s="62"/>
      <c r="B55" s="62"/>
      <c r="C55" s="62"/>
      <c r="D55" s="62"/>
      <c r="E55" s="63"/>
      <c r="F55" s="64"/>
      <c r="G55" s="64"/>
    </row>
    <row r="56" spans="1:7" ht="12.75">
      <c r="A56" s="65"/>
      <c r="B56" s="65"/>
      <c r="C56" s="66"/>
      <c r="D56" s="67"/>
      <c r="E56" s="67"/>
      <c r="F56" s="68"/>
      <c r="G56" s="68"/>
    </row>
  </sheetData>
  <sheetProtection/>
  <mergeCells count="10">
    <mergeCell ref="F2:G2"/>
    <mergeCell ref="A4:G4"/>
    <mergeCell ref="A6:A7"/>
    <mergeCell ref="B6:D7"/>
    <mergeCell ref="E6:E7"/>
    <mergeCell ref="B45:D45"/>
    <mergeCell ref="B8:D8"/>
    <mergeCell ref="B26:D26"/>
    <mergeCell ref="B33:D33"/>
    <mergeCell ref="B34:D34"/>
  </mergeCells>
  <printOptions/>
  <pageMargins left="0.75" right="0.75" top="0.5" bottom="0.5" header="0" footer="0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42"/>
  <sheetViews>
    <sheetView showGridLines="0" view="pageBreakPreview" zoomScaleSheetLayoutView="100" zoomScalePageLayoutView="0" workbookViewId="0" topLeftCell="A4">
      <selection activeCell="F30" sqref="F30"/>
    </sheetView>
  </sheetViews>
  <sheetFormatPr defaultColWidth="9.140625" defaultRowHeight="12.75"/>
  <cols>
    <col min="1" max="1" width="3.7109375" style="26" customWidth="1"/>
    <col min="2" max="2" width="5.28125" style="26" customWidth="1"/>
    <col min="3" max="3" width="2.7109375" style="26" customWidth="1"/>
    <col min="4" max="4" width="51.7109375" style="1" customWidth="1"/>
    <col min="5" max="5" width="14.8515625" style="27" customWidth="1"/>
    <col min="6" max="6" width="14.00390625" style="27" customWidth="1"/>
    <col min="7" max="7" width="1.421875" style="1" customWidth="1"/>
    <col min="8" max="8" width="1.8515625" style="1" customWidth="1"/>
    <col min="9" max="9" width="16.57421875" style="71" customWidth="1"/>
    <col min="10" max="16384" width="9.140625" style="1" customWidth="1"/>
  </cols>
  <sheetData>
    <row r="2" spans="1:9" s="31" customFormat="1" ht="18">
      <c r="A2" s="28" t="s">
        <v>318</v>
      </c>
      <c r="B2" s="28"/>
      <c r="C2" s="29"/>
      <c r="D2" s="30"/>
      <c r="F2" s="69"/>
      <c r="I2" s="70"/>
    </row>
    <row r="3" spans="1:9" s="31" customFormat="1" ht="7.5" customHeight="1">
      <c r="A3" s="28"/>
      <c r="B3" s="28"/>
      <c r="C3" s="29"/>
      <c r="D3" s="30"/>
      <c r="E3" s="32"/>
      <c r="F3" s="69"/>
      <c r="I3" s="70"/>
    </row>
    <row r="4" spans="1:9" s="31" customFormat="1" ht="29.25" customHeight="1">
      <c r="A4" s="311" t="s">
        <v>325</v>
      </c>
      <c r="B4" s="311"/>
      <c r="C4" s="311"/>
      <c r="D4" s="311"/>
      <c r="E4" s="311"/>
      <c r="F4" s="311"/>
      <c r="I4" s="70"/>
    </row>
    <row r="5" spans="1:9" s="31" customFormat="1" ht="18.75" customHeight="1">
      <c r="A5" s="312" t="s">
        <v>99</v>
      </c>
      <c r="B5" s="312"/>
      <c r="C5" s="312"/>
      <c r="D5" s="312"/>
      <c r="E5" s="312"/>
      <c r="F5" s="312"/>
      <c r="I5" s="70"/>
    </row>
    <row r="6" ht="7.5" customHeight="1"/>
    <row r="7" spans="1:9" s="31" customFormat="1" ht="15.75" customHeight="1">
      <c r="A7" s="313" t="s">
        <v>18</v>
      </c>
      <c r="B7" s="315" t="s">
        <v>100</v>
      </c>
      <c r="C7" s="316"/>
      <c r="D7" s="317"/>
      <c r="E7" s="72" t="s">
        <v>21</v>
      </c>
      <c r="F7" s="72" t="s">
        <v>21</v>
      </c>
      <c r="I7" s="70"/>
    </row>
    <row r="8" spans="1:9" s="31" customFormat="1" ht="15.75" customHeight="1">
      <c r="A8" s="314"/>
      <c r="B8" s="318"/>
      <c r="C8" s="319"/>
      <c r="D8" s="320"/>
      <c r="E8" s="73"/>
      <c r="F8" s="74" t="s">
        <v>23</v>
      </c>
      <c r="I8" s="70" t="s">
        <v>101</v>
      </c>
    </row>
    <row r="9" spans="1:9" s="31" customFormat="1" ht="24.75" customHeight="1">
      <c r="A9" s="39">
        <v>1</v>
      </c>
      <c r="B9" s="305" t="s">
        <v>102</v>
      </c>
      <c r="C9" s="306"/>
      <c r="D9" s="307"/>
      <c r="E9" s="248"/>
      <c r="F9" s="77"/>
      <c r="I9" s="70">
        <v>701.705</v>
      </c>
    </row>
    <row r="10" spans="1:9" s="31" customFormat="1" ht="24.75" customHeight="1">
      <c r="A10" s="39">
        <v>2</v>
      </c>
      <c r="B10" s="305" t="s">
        <v>103</v>
      </c>
      <c r="C10" s="306"/>
      <c r="D10" s="307"/>
      <c r="E10" s="248"/>
      <c r="F10" s="39"/>
      <c r="I10" s="70" t="s">
        <v>104</v>
      </c>
    </row>
    <row r="11" spans="1:9" s="31" customFormat="1" ht="24.75" customHeight="1">
      <c r="A11" s="34">
        <v>3</v>
      </c>
      <c r="B11" s="305" t="s">
        <v>105</v>
      </c>
      <c r="C11" s="306"/>
      <c r="D11" s="307"/>
      <c r="E11" s="249"/>
      <c r="F11" s="78"/>
      <c r="I11" s="70">
        <v>71</v>
      </c>
    </row>
    <row r="12" spans="1:9" s="31" customFormat="1" ht="24.75" customHeight="1">
      <c r="A12" s="34">
        <v>4</v>
      </c>
      <c r="B12" s="305" t="s">
        <v>106</v>
      </c>
      <c r="C12" s="306"/>
      <c r="D12" s="307"/>
      <c r="E12" s="249"/>
      <c r="F12" s="78"/>
      <c r="I12" s="70" t="s">
        <v>107</v>
      </c>
    </row>
    <row r="13" spans="1:9" s="31" customFormat="1" ht="24.75" customHeight="1">
      <c r="A13" s="34">
        <v>5</v>
      </c>
      <c r="B13" s="305" t="s">
        <v>108</v>
      </c>
      <c r="C13" s="306"/>
      <c r="D13" s="307"/>
      <c r="E13" s="249">
        <f>E15+E14</f>
        <v>282900</v>
      </c>
      <c r="F13" s="249">
        <f>F14+F15</f>
        <v>490140</v>
      </c>
      <c r="I13" s="70">
        <v>641.648</v>
      </c>
    </row>
    <row r="14" spans="1:9" s="31" customFormat="1" ht="24.75" customHeight="1">
      <c r="A14" s="34"/>
      <c r="B14" s="75"/>
      <c r="C14" s="303" t="s">
        <v>109</v>
      </c>
      <c r="D14" s="304"/>
      <c r="E14" s="249">
        <v>201666</v>
      </c>
      <c r="F14" s="78">
        <v>330960</v>
      </c>
      <c r="I14" s="70">
        <v>641</v>
      </c>
    </row>
    <row r="15" spans="1:9" s="31" customFormat="1" ht="24.75" customHeight="1">
      <c r="A15" s="34"/>
      <c r="B15" s="75"/>
      <c r="C15" s="303" t="s">
        <v>110</v>
      </c>
      <c r="D15" s="304"/>
      <c r="E15" s="249">
        <v>81234</v>
      </c>
      <c r="F15" s="78">
        <v>159180</v>
      </c>
      <c r="I15" s="70">
        <v>644</v>
      </c>
    </row>
    <row r="16" spans="1:9" s="31" customFormat="1" ht="24.75" customHeight="1">
      <c r="A16" s="39">
        <v>6</v>
      </c>
      <c r="B16" s="305" t="s">
        <v>111</v>
      </c>
      <c r="C16" s="306"/>
      <c r="D16" s="307"/>
      <c r="E16" s="77"/>
      <c r="F16" s="77"/>
      <c r="I16" s="70" t="s">
        <v>112</v>
      </c>
    </row>
    <row r="17" spans="1:9" s="31" customFormat="1" ht="24.75" customHeight="1">
      <c r="A17" s="39">
        <v>7</v>
      </c>
      <c r="B17" s="305" t="s">
        <v>113</v>
      </c>
      <c r="C17" s="306"/>
      <c r="D17" s="307"/>
      <c r="E17" s="248">
        <v>3000</v>
      </c>
      <c r="F17" s="77"/>
      <c r="I17" s="70">
        <v>61.63</v>
      </c>
    </row>
    <row r="18" spans="1:9" s="31" customFormat="1" ht="33" customHeight="1">
      <c r="A18" s="39">
        <v>8</v>
      </c>
      <c r="B18" s="297" t="s">
        <v>114</v>
      </c>
      <c r="C18" s="298"/>
      <c r="D18" s="299"/>
      <c r="E18" s="248">
        <f>E12+E13+E16+E17</f>
        <v>285900</v>
      </c>
      <c r="F18" s="248">
        <f>F12+F13+F16+F17</f>
        <v>490140</v>
      </c>
      <c r="I18" s="70"/>
    </row>
    <row r="19" spans="1:9" s="31" customFormat="1" ht="32.25" customHeight="1">
      <c r="A19" s="39">
        <v>9</v>
      </c>
      <c r="B19" s="308" t="s">
        <v>115</v>
      </c>
      <c r="C19" s="309"/>
      <c r="D19" s="310"/>
      <c r="E19" s="248">
        <f>E9+E10+E11-E18</f>
        <v>-285900</v>
      </c>
      <c r="F19" s="38">
        <f>F9+F10+F11-F18</f>
        <v>-490140</v>
      </c>
      <c r="I19" s="70"/>
    </row>
    <row r="20" spans="1:9" s="31" customFormat="1" ht="24.75" customHeight="1">
      <c r="A20" s="39">
        <v>10</v>
      </c>
      <c r="B20" s="305" t="s">
        <v>116</v>
      </c>
      <c r="C20" s="306"/>
      <c r="D20" s="307"/>
      <c r="E20" s="38"/>
      <c r="F20" s="38"/>
      <c r="I20" s="70">
        <v>761.661</v>
      </c>
    </row>
    <row r="21" spans="1:9" s="31" customFormat="1" ht="24.75" customHeight="1">
      <c r="A21" s="39">
        <v>11</v>
      </c>
      <c r="B21" s="305" t="s">
        <v>117</v>
      </c>
      <c r="C21" s="306"/>
      <c r="D21" s="307"/>
      <c r="E21" s="38"/>
      <c r="F21" s="38"/>
      <c r="I21" s="70">
        <v>762.662</v>
      </c>
    </row>
    <row r="22" spans="1:9" s="31" customFormat="1" ht="24.75" customHeight="1">
      <c r="A22" s="39">
        <v>12</v>
      </c>
      <c r="B22" s="305" t="s">
        <v>118</v>
      </c>
      <c r="C22" s="306"/>
      <c r="D22" s="307"/>
      <c r="E22" s="38">
        <f>E23+E24+E25+E26</f>
        <v>-3600</v>
      </c>
      <c r="F22" s="38">
        <f>F23+F24+F25+F26</f>
        <v>0</v>
      </c>
      <c r="I22" s="70"/>
    </row>
    <row r="23" spans="1:9" s="31" customFormat="1" ht="24.75" customHeight="1">
      <c r="A23" s="39"/>
      <c r="B23" s="80">
        <v>121</v>
      </c>
      <c r="C23" s="303" t="s">
        <v>119</v>
      </c>
      <c r="D23" s="304"/>
      <c r="E23" s="38"/>
      <c r="F23" s="38"/>
      <c r="I23" s="70" t="s">
        <v>120</v>
      </c>
    </row>
    <row r="24" spans="1:9" s="31" customFormat="1" ht="24.75" customHeight="1">
      <c r="A24" s="39"/>
      <c r="B24" s="75">
        <v>122</v>
      </c>
      <c r="C24" s="303" t="s">
        <v>121</v>
      </c>
      <c r="D24" s="304"/>
      <c r="E24" s="38">
        <v>-3600</v>
      </c>
      <c r="F24" s="38"/>
      <c r="I24" s="70">
        <v>767.667</v>
      </c>
    </row>
    <row r="25" spans="1:9" s="31" customFormat="1" ht="24.75" customHeight="1">
      <c r="A25" s="39"/>
      <c r="B25" s="75">
        <v>123</v>
      </c>
      <c r="C25" s="303" t="s">
        <v>122</v>
      </c>
      <c r="D25" s="304"/>
      <c r="E25" s="38"/>
      <c r="F25" s="38"/>
      <c r="I25" s="70">
        <v>769.669</v>
      </c>
    </row>
    <row r="26" spans="1:9" s="31" customFormat="1" ht="24.75" customHeight="1">
      <c r="A26" s="39"/>
      <c r="B26" s="75">
        <v>124</v>
      </c>
      <c r="C26" s="303" t="s">
        <v>298</v>
      </c>
      <c r="D26" s="304"/>
      <c r="E26" s="38">
        <v>0</v>
      </c>
      <c r="F26" s="38"/>
      <c r="I26" s="70">
        <v>768.668</v>
      </c>
    </row>
    <row r="27" spans="1:9" s="31" customFormat="1" ht="39.75" customHeight="1">
      <c r="A27" s="39">
        <v>13</v>
      </c>
      <c r="B27" s="308" t="s">
        <v>123</v>
      </c>
      <c r="C27" s="309"/>
      <c r="D27" s="310"/>
      <c r="E27" s="38">
        <f>E20+E21+E22</f>
        <v>-3600</v>
      </c>
      <c r="F27" s="38">
        <f>F20+F21+F22</f>
        <v>0</v>
      </c>
      <c r="I27" s="70"/>
    </row>
    <row r="28" spans="1:9" s="31" customFormat="1" ht="39.75" customHeight="1">
      <c r="A28" s="39">
        <v>14</v>
      </c>
      <c r="B28" s="308" t="s">
        <v>124</v>
      </c>
      <c r="C28" s="309"/>
      <c r="D28" s="310"/>
      <c r="E28" s="38">
        <f>E19+E27</f>
        <v>-289500</v>
      </c>
      <c r="F28" s="38">
        <f>F19+F27</f>
        <v>-490140</v>
      </c>
      <c r="I28" s="70"/>
    </row>
    <row r="29" spans="1:9" s="31" customFormat="1" ht="24.75" customHeight="1">
      <c r="A29" s="39">
        <v>15</v>
      </c>
      <c r="B29" s="305" t="s">
        <v>125</v>
      </c>
      <c r="C29" s="306"/>
      <c r="D29" s="307"/>
      <c r="E29" s="38">
        <v>0</v>
      </c>
      <c r="F29" s="38">
        <v>163380</v>
      </c>
      <c r="I29" s="70">
        <v>69</v>
      </c>
    </row>
    <row r="30" spans="1:9" s="31" customFormat="1" ht="39.75" customHeight="1">
      <c r="A30" s="39">
        <v>16</v>
      </c>
      <c r="B30" s="308" t="s">
        <v>126</v>
      </c>
      <c r="C30" s="309"/>
      <c r="D30" s="310"/>
      <c r="E30" s="38">
        <f>E28-E29-E26</f>
        <v>-289500</v>
      </c>
      <c r="F30" s="38">
        <f>F28-F29</f>
        <v>-653520</v>
      </c>
      <c r="I30" s="70"/>
    </row>
    <row r="31" spans="1:9" s="31" customFormat="1" ht="24.75" customHeight="1">
      <c r="A31" s="39">
        <v>17</v>
      </c>
      <c r="B31" s="305" t="s">
        <v>127</v>
      </c>
      <c r="C31" s="306"/>
      <c r="D31" s="307"/>
      <c r="E31" s="38"/>
      <c r="F31" s="38"/>
      <c r="I31" s="70"/>
    </row>
    <row r="32" spans="1:9" s="31" customFormat="1" ht="15.75" customHeight="1">
      <c r="A32" s="47"/>
      <c r="B32" s="47"/>
      <c r="C32" s="47"/>
      <c r="D32" s="48"/>
      <c r="E32" s="49"/>
      <c r="F32" s="49"/>
      <c r="I32" s="70"/>
    </row>
    <row r="33" spans="1:9" s="31" customFormat="1" ht="15.75" customHeight="1">
      <c r="A33" s="47"/>
      <c r="B33" s="47"/>
      <c r="C33" s="47"/>
      <c r="D33" s="48"/>
      <c r="E33" s="49"/>
      <c r="F33" s="49"/>
      <c r="I33" s="70"/>
    </row>
    <row r="34" spans="1:9" s="31" customFormat="1" ht="15.75" customHeight="1">
      <c r="A34" s="47"/>
      <c r="B34" s="47"/>
      <c r="C34" s="47"/>
      <c r="D34" s="48"/>
      <c r="E34" s="49"/>
      <c r="F34" s="49"/>
      <c r="I34" s="70"/>
    </row>
    <row r="35" spans="1:9" s="31" customFormat="1" ht="15.75" customHeight="1">
      <c r="A35" s="47"/>
      <c r="B35" s="47"/>
      <c r="C35" s="47"/>
      <c r="D35" s="48"/>
      <c r="E35" s="49"/>
      <c r="F35" s="49"/>
      <c r="I35" s="70"/>
    </row>
    <row r="36" spans="1:9" s="31" customFormat="1" ht="15.75" customHeight="1">
      <c r="A36" s="47"/>
      <c r="B36" s="47"/>
      <c r="C36" s="47"/>
      <c r="D36" s="48"/>
      <c r="E36" s="49"/>
      <c r="F36" s="49"/>
      <c r="I36" s="70"/>
    </row>
    <row r="37" spans="1:9" s="31" customFormat="1" ht="15.75" customHeight="1">
      <c r="A37" s="47"/>
      <c r="B37" s="47"/>
      <c r="C37" s="47"/>
      <c r="D37" s="48"/>
      <c r="E37" s="49"/>
      <c r="F37" s="49"/>
      <c r="I37" s="70"/>
    </row>
    <row r="38" spans="1:9" s="31" customFormat="1" ht="15.75" customHeight="1">
      <c r="A38" s="47"/>
      <c r="B38" s="47"/>
      <c r="C38" s="47"/>
      <c r="D38" s="48"/>
      <c r="E38" s="49"/>
      <c r="F38" s="49"/>
      <c r="I38" s="70"/>
    </row>
    <row r="39" spans="1:9" s="31" customFormat="1" ht="15.75" customHeight="1">
      <c r="A39" s="47"/>
      <c r="B39" s="47"/>
      <c r="C39" s="47"/>
      <c r="D39" s="48"/>
      <c r="E39" s="49"/>
      <c r="F39" s="49"/>
      <c r="I39" s="70"/>
    </row>
    <row r="40" spans="1:9" s="31" customFormat="1" ht="15.75" customHeight="1">
      <c r="A40" s="47"/>
      <c r="B40" s="47"/>
      <c r="C40" s="47"/>
      <c r="D40" s="48"/>
      <c r="E40" s="49"/>
      <c r="F40" s="49"/>
      <c r="I40" s="70"/>
    </row>
    <row r="41" spans="1:9" s="31" customFormat="1" ht="15.75" customHeight="1">
      <c r="A41" s="47"/>
      <c r="B41" s="47"/>
      <c r="C41" s="47"/>
      <c r="D41" s="47"/>
      <c r="E41" s="49"/>
      <c r="F41" s="49"/>
      <c r="I41" s="70"/>
    </row>
    <row r="42" spans="1:6" ht="12.75">
      <c r="A42" s="81"/>
      <c r="B42" s="81"/>
      <c r="C42" s="81"/>
      <c r="D42" s="16"/>
      <c r="E42" s="82"/>
      <c r="F42" s="82"/>
    </row>
  </sheetData>
  <sheetProtection/>
  <mergeCells count="27">
    <mergeCell ref="A4:F4"/>
    <mergeCell ref="A5:F5"/>
    <mergeCell ref="A7:A8"/>
    <mergeCell ref="B7:D8"/>
    <mergeCell ref="B9:D9"/>
    <mergeCell ref="B10:D10"/>
    <mergeCell ref="B11:D11"/>
    <mergeCell ref="B12:D12"/>
    <mergeCell ref="B13:D13"/>
    <mergeCell ref="C14:D14"/>
    <mergeCell ref="C15:D15"/>
    <mergeCell ref="B16:D16"/>
    <mergeCell ref="B17:D17"/>
    <mergeCell ref="B18:D18"/>
    <mergeCell ref="B19:D19"/>
    <mergeCell ref="B20:D20"/>
    <mergeCell ref="B21:D21"/>
    <mergeCell ref="B22:D22"/>
    <mergeCell ref="C23:D23"/>
    <mergeCell ref="C24:D24"/>
    <mergeCell ref="B29:D29"/>
    <mergeCell ref="B30:D30"/>
    <mergeCell ref="B31:D31"/>
    <mergeCell ref="C25:D25"/>
    <mergeCell ref="C26:D26"/>
    <mergeCell ref="B27:D27"/>
    <mergeCell ref="B28:D28"/>
  </mergeCells>
  <printOptions/>
  <pageMargins left="0.5" right="0.5" top="0" bottom="0" header="0" footer="0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6"/>
  <sheetViews>
    <sheetView showGridLines="0" view="pageBreakPreview" zoomScaleSheetLayoutView="100" zoomScalePageLayoutView="0" workbookViewId="0" topLeftCell="A1">
      <selection activeCell="F41" sqref="F41"/>
    </sheetView>
  </sheetViews>
  <sheetFormatPr defaultColWidth="9.140625" defaultRowHeight="12.75"/>
  <cols>
    <col min="1" max="2" width="3.7109375" style="26" customWidth="1"/>
    <col min="3" max="3" width="3.57421875" style="26" customWidth="1"/>
    <col min="4" max="4" width="44.421875" style="1" customWidth="1"/>
    <col min="5" max="5" width="15.421875" style="254" customWidth="1"/>
    <col min="6" max="6" width="15.421875" style="27" customWidth="1"/>
    <col min="7" max="7" width="1.421875" style="1" customWidth="1"/>
    <col min="8" max="16384" width="9.140625" style="1" customWidth="1"/>
  </cols>
  <sheetData>
    <row r="1" spans="1:4" ht="18">
      <c r="A1" s="28" t="s">
        <v>316</v>
      </c>
      <c r="B1" s="28"/>
      <c r="C1" s="29"/>
      <c r="D1" s="30"/>
    </row>
    <row r="2" spans="5:6" s="31" customFormat="1" ht="12.75">
      <c r="E2" s="255"/>
      <c r="F2" s="69"/>
    </row>
    <row r="3" spans="1:6" s="31" customFormat="1" ht="18" customHeight="1">
      <c r="A3" s="321" t="s">
        <v>326</v>
      </c>
      <c r="B3" s="321"/>
      <c r="C3" s="321"/>
      <c r="D3" s="321"/>
      <c r="E3" s="321"/>
      <c r="F3" s="321"/>
    </row>
    <row r="4" ht="6.75" customHeight="1"/>
    <row r="5" spans="1:6" s="31" customFormat="1" ht="15.75" customHeight="1">
      <c r="A5" s="322" t="s">
        <v>18</v>
      </c>
      <c r="B5" s="324" t="s">
        <v>128</v>
      </c>
      <c r="C5" s="325"/>
      <c r="D5" s="326"/>
      <c r="E5" s="256" t="s">
        <v>21</v>
      </c>
      <c r="F5" s="35" t="s">
        <v>21</v>
      </c>
    </row>
    <row r="6" spans="1:6" s="31" customFormat="1" ht="15.75" customHeight="1">
      <c r="A6" s="323"/>
      <c r="B6" s="327"/>
      <c r="C6" s="328"/>
      <c r="D6" s="329"/>
      <c r="E6" s="257" t="s">
        <v>22</v>
      </c>
      <c r="F6" s="36" t="s">
        <v>23</v>
      </c>
    </row>
    <row r="7" spans="1:7" s="31" customFormat="1" ht="21.75" customHeight="1">
      <c r="A7" s="39">
        <v>1</v>
      </c>
      <c r="B7" s="83" t="s">
        <v>129</v>
      </c>
      <c r="C7" s="84"/>
      <c r="D7" s="46"/>
      <c r="E7" s="261">
        <f>E20</f>
        <v>345</v>
      </c>
      <c r="F7" s="261"/>
      <c r="G7" s="261">
        <f>SUM(G8:G20)</f>
        <v>0</v>
      </c>
    </row>
    <row r="8" spans="1:6" s="31" customFormat="1" ht="15" customHeight="1">
      <c r="A8" s="39">
        <v>2</v>
      </c>
      <c r="B8" s="83"/>
      <c r="C8" s="41" t="s">
        <v>314</v>
      </c>
      <c r="D8" s="41"/>
      <c r="E8" s="248">
        <v>87800</v>
      </c>
      <c r="F8" s="77">
        <v>79590</v>
      </c>
    </row>
    <row r="9" spans="1:6" s="31" customFormat="1" ht="15" customHeight="1">
      <c r="A9" s="39">
        <v>3</v>
      </c>
      <c r="B9" s="85"/>
      <c r="C9" s="86" t="s">
        <v>309</v>
      </c>
      <c r="D9" s="253"/>
      <c r="F9" s="77"/>
    </row>
    <row r="10" spans="1:6" s="31" customFormat="1" ht="15" customHeight="1">
      <c r="A10" s="39">
        <v>4</v>
      </c>
      <c r="B10" s="83"/>
      <c r="C10" s="86" t="s">
        <v>307</v>
      </c>
      <c r="E10" s="248">
        <v>-87455</v>
      </c>
      <c r="F10" s="77">
        <v>-79590</v>
      </c>
    </row>
    <row r="11" spans="1:6" s="31" customFormat="1" ht="15" customHeight="1">
      <c r="A11" s="39">
        <v>5</v>
      </c>
      <c r="B11" s="83"/>
      <c r="C11" s="252" t="s">
        <v>299</v>
      </c>
      <c r="D11" s="76"/>
      <c r="E11" s="1"/>
      <c r="F11" s="77"/>
    </row>
    <row r="12" spans="1:6" s="31" customFormat="1" ht="15" customHeight="1">
      <c r="A12" s="39">
        <v>6</v>
      </c>
      <c r="B12" s="83"/>
      <c r="C12" s="252" t="s">
        <v>301</v>
      </c>
      <c r="D12" s="76"/>
      <c r="E12" s="248"/>
      <c r="F12" s="77"/>
    </row>
    <row r="13" spans="1:6" s="31" customFormat="1" ht="15" customHeight="1">
      <c r="A13" s="39">
        <v>8</v>
      </c>
      <c r="B13" s="83"/>
      <c r="C13" s="252" t="s">
        <v>302</v>
      </c>
      <c r="D13" s="76"/>
      <c r="E13" s="248"/>
      <c r="F13" s="77"/>
    </row>
    <row r="14" spans="1:6" s="48" customFormat="1" ht="15" customHeight="1">
      <c r="A14" s="39">
        <v>9</v>
      </c>
      <c r="B14" s="220"/>
      <c r="C14" s="87" t="s">
        <v>303</v>
      </c>
      <c r="E14" s="248"/>
      <c r="F14" s="77"/>
    </row>
    <row r="15" spans="1:6" s="31" customFormat="1" ht="15" customHeight="1">
      <c r="A15" s="39">
        <v>10</v>
      </c>
      <c r="B15" s="83"/>
      <c r="C15" s="87" t="s">
        <v>300</v>
      </c>
      <c r="D15" s="41"/>
      <c r="E15" s="258"/>
      <c r="F15" s="88"/>
    </row>
    <row r="16" spans="1:6" s="31" customFormat="1" ht="15" customHeight="1">
      <c r="A16" s="39">
        <v>11</v>
      </c>
      <c r="B16" s="220"/>
      <c r="C16" s="87" t="s">
        <v>304</v>
      </c>
      <c r="D16" s="87"/>
      <c r="E16" s="248"/>
      <c r="F16" s="77"/>
    </row>
    <row r="17" spans="1:6" s="31" customFormat="1" ht="15" customHeight="1">
      <c r="A17" s="39">
        <v>12</v>
      </c>
      <c r="B17" s="83"/>
      <c r="C17" s="87" t="s">
        <v>305</v>
      </c>
      <c r="D17" s="87"/>
      <c r="E17" s="259"/>
      <c r="F17" s="36"/>
    </row>
    <row r="18" spans="1:6" s="31" customFormat="1" ht="15" customHeight="1">
      <c r="A18" s="39">
        <v>13</v>
      </c>
      <c r="B18" s="83"/>
      <c r="C18" s="87" t="s">
        <v>306</v>
      </c>
      <c r="D18" s="87"/>
      <c r="E18" s="248"/>
      <c r="F18" s="77"/>
    </row>
    <row r="19" spans="1:6" s="31" customFormat="1" ht="15" customHeight="1">
      <c r="A19" s="39">
        <v>14</v>
      </c>
      <c r="B19" s="83"/>
      <c r="C19" s="41" t="s">
        <v>308</v>
      </c>
      <c r="D19" s="41"/>
      <c r="E19" s="248"/>
      <c r="F19" s="77"/>
    </row>
    <row r="20" spans="1:6" s="31" customFormat="1" ht="20.25" customHeight="1">
      <c r="A20" s="39">
        <v>15</v>
      </c>
      <c r="B20" s="83"/>
      <c r="C20" s="43" t="s">
        <v>131</v>
      </c>
      <c r="D20" s="41"/>
      <c r="E20" s="267">
        <f>SUM(E8:E19)</f>
        <v>345</v>
      </c>
      <c r="F20" s="77">
        <f>SUM(F8:F19)</f>
        <v>0</v>
      </c>
    </row>
    <row r="21" spans="1:6" s="31" customFormat="1" ht="21.75" customHeight="1">
      <c r="A21" s="39">
        <v>16</v>
      </c>
      <c r="B21" s="89" t="s">
        <v>132</v>
      </c>
      <c r="C21" s="84"/>
      <c r="D21" s="41"/>
      <c r="E21" s="261">
        <f>SUM(E23:E27)</f>
        <v>0</v>
      </c>
      <c r="F21" s="38"/>
    </row>
    <row r="22" spans="1:6" s="31" customFormat="1" ht="17.25" customHeight="1">
      <c r="A22" s="39">
        <v>17</v>
      </c>
      <c r="B22" s="83"/>
      <c r="C22" s="41" t="s">
        <v>133</v>
      </c>
      <c r="D22" s="41"/>
      <c r="E22" s="248"/>
      <c r="F22" s="38"/>
    </row>
    <row r="23" spans="1:6" s="31" customFormat="1" ht="15" customHeight="1">
      <c r="A23" s="39">
        <v>18</v>
      </c>
      <c r="B23" s="83"/>
      <c r="C23" s="41" t="s">
        <v>134</v>
      </c>
      <c r="D23" s="41"/>
      <c r="E23" s="248"/>
      <c r="F23" s="38"/>
    </row>
    <row r="24" spans="1:6" s="31" customFormat="1" ht="13.5" customHeight="1">
      <c r="A24" s="39">
        <v>19</v>
      </c>
      <c r="B24" s="79"/>
      <c r="C24" s="41" t="s">
        <v>135</v>
      </c>
      <c r="D24" s="41"/>
      <c r="E24" s="248"/>
      <c r="F24" s="38"/>
    </row>
    <row r="25" spans="1:6" s="31" customFormat="1" ht="14.25" customHeight="1">
      <c r="A25" s="39">
        <v>20</v>
      </c>
      <c r="B25" s="44"/>
      <c r="C25" s="41" t="s">
        <v>136</v>
      </c>
      <c r="D25" s="41"/>
      <c r="E25" s="248"/>
      <c r="F25" s="38"/>
    </row>
    <row r="26" spans="1:6" s="31" customFormat="1" ht="15" customHeight="1">
      <c r="A26" s="39">
        <v>21</v>
      </c>
      <c r="B26" s="44"/>
      <c r="C26" s="41" t="s">
        <v>137</v>
      </c>
      <c r="D26" s="41"/>
      <c r="E26" s="248"/>
      <c r="F26" s="38"/>
    </row>
    <row r="27" spans="1:6" s="31" customFormat="1" ht="19.5" customHeight="1">
      <c r="A27" s="39">
        <v>22</v>
      </c>
      <c r="B27" s="44"/>
      <c r="C27" s="260" t="s">
        <v>138</v>
      </c>
      <c r="D27" s="41"/>
      <c r="E27" s="248"/>
      <c r="F27" s="38"/>
    </row>
    <row r="28" spans="1:6" s="31" customFormat="1" ht="24.75" customHeight="1">
      <c r="A28" s="39">
        <v>23</v>
      </c>
      <c r="B28" s="83" t="s">
        <v>139</v>
      </c>
      <c r="C28" s="90"/>
      <c r="D28" s="41"/>
      <c r="E28" s="261">
        <f>SUM(E29:E33)</f>
        <v>0</v>
      </c>
      <c r="F28" s="38"/>
    </row>
    <row r="29" spans="1:6" s="31" customFormat="1" ht="19.5" customHeight="1">
      <c r="A29" s="39">
        <v>24</v>
      </c>
      <c r="B29" s="44"/>
      <c r="C29" s="41" t="s">
        <v>140</v>
      </c>
      <c r="D29" s="41"/>
      <c r="E29" s="248">
        <v>0</v>
      </c>
      <c r="F29" s="38"/>
    </row>
    <row r="30" spans="1:6" s="31" customFormat="1" ht="14.25" customHeight="1">
      <c r="A30" s="39">
        <v>25</v>
      </c>
      <c r="B30" s="44"/>
      <c r="C30" s="41" t="s">
        <v>141</v>
      </c>
      <c r="D30" s="41"/>
      <c r="E30" s="248">
        <v>0</v>
      </c>
      <c r="F30" s="38"/>
    </row>
    <row r="31" spans="1:6" s="31" customFormat="1" ht="14.25" customHeight="1">
      <c r="A31" s="39">
        <v>26</v>
      </c>
      <c r="B31" s="44"/>
      <c r="C31" s="41" t="s">
        <v>142</v>
      </c>
      <c r="D31" s="41"/>
      <c r="E31" s="248">
        <v>0</v>
      </c>
      <c r="F31" s="38"/>
    </row>
    <row r="32" spans="1:6" s="31" customFormat="1" ht="15.75" customHeight="1">
      <c r="A32" s="39">
        <v>27</v>
      </c>
      <c r="B32" s="44"/>
      <c r="C32" s="41" t="s">
        <v>143</v>
      </c>
      <c r="D32" s="41"/>
      <c r="E32" s="248">
        <v>0</v>
      </c>
      <c r="F32" s="38"/>
    </row>
    <row r="33" spans="1:6" s="31" customFormat="1" ht="19.5" customHeight="1">
      <c r="A33" s="39">
        <v>28</v>
      </c>
      <c r="B33" s="44"/>
      <c r="C33" s="43" t="s">
        <v>144</v>
      </c>
      <c r="D33" s="41"/>
      <c r="E33" s="248">
        <f>SUM(E29:E32)</f>
        <v>0</v>
      </c>
      <c r="F33" s="38"/>
    </row>
    <row r="34" spans="1:6" ht="25.5" customHeight="1">
      <c r="A34" s="39">
        <v>29</v>
      </c>
      <c r="B34" s="89" t="s">
        <v>145</v>
      </c>
      <c r="C34" s="91"/>
      <c r="D34" s="92"/>
      <c r="E34" s="262">
        <f>E28+E21+E7</f>
        <v>345</v>
      </c>
      <c r="F34" s="262">
        <v>0</v>
      </c>
    </row>
    <row r="35" spans="1:6" ht="24" customHeight="1">
      <c r="A35" s="39">
        <v>30</v>
      </c>
      <c r="B35" s="89" t="s">
        <v>146</v>
      </c>
      <c r="C35" s="91"/>
      <c r="D35" s="92"/>
      <c r="E35" s="262">
        <f>Aktivi!G9</f>
        <v>136620</v>
      </c>
      <c r="F35" s="93">
        <v>136620</v>
      </c>
    </row>
    <row r="36" spans="1:6" ht="24.75" customHeight="1">
      <c r="A36" s="39">
        <v>31</v>
      </c>
      <c r="B36" s="89" t="s">
        <v>147</v>
      </c>
      <c r="C36" s="91"/>
      <c r="D36" s="92"/>
      <c r="E36" s="263">
        <f>E35+E34</f>
        <v>136965</v>
      </c>
      <c r="F36" s="93">
        <v>136620</v>
      </c>
    </row>
  </sheetData>
  <sheetProtection/>
  <mergeCells count="3">
    <mergeCell ref="A3:F3"/>
    <mergeCell ref="A5:A6"/>
    <mergeCell ref="B5:D6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K34"/>
  <sheetViews>
    <sheetView zoomScalePageLayoutView="0" workbookViewId="0" topLeftCell="A1">
      <selection activeCell="C39" sqref="C39"/>
    </sheetView>
  </sheetViews>
  <sheetFormatPr defaultColWidth="17.7109375" defaultRowHeight="12.75"/>
  <cols>
    <col min="1" max="1" width="2.8515625" style="0" customWidth="1"/>
    <col min="2" max="2" width="31.28125" style="0" customWidth="1"/>
    <col min="3" max="3" width="8.57421875" style="0" customWidth="1"/>
    <col min="4" max="4" width="8.00390625" style="0" customWidth="1"/>
    <col min="5" max="5" width="8.8515625" style="0" customWidth="1"/>
    <col min="6" max="6" width="17.140625" style="0" customWidth="1"/>
    <col min="7" max="7" width="19.8515625" style="0" customWidth="1"/>
    <col min="8" max="8" width="13.7109375" style="0" customWidth="1"/>
    <col min="9" max="9" width="8.140625" style="0" customWidth="1"/>
    <col min="10" max="10" width="10.8515625" style="0" customWidth="1"/>
    <col min="11" max="11" width="9.8515625" style="0" customWidth="1"/>
    <col min="12" max="12" width="2.7109375" style="0" customWidth="1"/>
  </cols>
  <sheetData>
    <row r="2" ht="15">
      <c r="B2" s="28" t="s">
        <v>319</v>
      </c>
    </row>
    <row r="3" ht="6.75" customHeight="1"/>
    <row r="4" spans="1:11" ht="25.5" customHeight="1">
      <c r="A4" s="339" t="s">
        <v>315</v>
      </c>
      <c r="B4" s="339"/>
      <c r="C4" s="339"/>
      <c r="D4" s="339"/>
      <c r="E4" s="339"/>
      <c r="F4" s="339"/>
      <c r="G4" s="339"/>
      <c r="H4" s="339"/>
      <c r="I4" s="339"/>
      <c r="J4" s="339"/>
      <c r="K4" s="339"/>
    </row>
    <row r="5" ht="6.75" customHeight="1"/>
    <row r="6" spans="2:10" ht="12.75" customHeight="1">
      <c r="B6" s="94" t="s">
        <v>148</v>
      </c>
      <c r="H6" s="95"/>
      <c r="I6" s="95"/>
      <c r="J6" s="95"/>
    </row>
    <row r="7" ht="6.75" customHeight="1" thickBot="1"/>
    <row r="8" spans="1:11" s="98" customFormat="1" ht="24.75" customHeight="1" thickTop="1">
      <c r="A8" s="340" t="s">
        <v>18</v>
      </c>
      <c r="B8" s="342" t="s">
        <v>149</v>
      </c>
      <c r="C8" s="344" t="s">
        <v>150</v>
      </c>
      <c r="D8" s="345"/>
      <c r="E8" s="345"/>
      <c r="F8" s="345"/>
      <c r="G8" s="345"/>
      <c r="H8" s="345"/>
      <c r="I8" s="346"/>
      <c r="J8" s="96" t="s">
        <v>151</v>
      </c>
      <c r="K8" s="97"/>
    </row>
    <row r="9" spans="1:11" s="98" customFormat="1" ht="24.75" customHeight="1">
      <c r="A9" s="341"/>
      <c r="B9" s="343"/>
      <c r="C9" s="99" t="s">
        <v>152</v>
      </c>
      <c r="D9" s="99" t="s">
        <v>153</v>
      </c>
      <c r="E9" s="100" t="s">
        <v>154</v>
      </c>
      <c r="F9" s="100" t="s">
        <v>155</v>
      </c>
      <c r="G9" s="100" t="s">
        <v>156</v>
      </c>
      <c r="H9" s="99" t="s">
        <v>157</v>
      </c>
      <c r="I9" s="101" t="s">
        <v>158</v>
      </c>
      <c r="J9" s="101" t="s">
        <v>159</v>
      </c>
      <c r="K9" s="102" t="s">
        <v>158</v>
      </c>
    </row>
    <row r="10" spans="1:11" s="98" customFormat="1" ht="24.75" customHeight="1">
      <c r="A10" s="341"/>
      <c r="B10" s="343"/>
      <c r="C10" s="99" t="s">
        <v>160</v>
      </c>
      <c r="D10" s="99" t="s">
        <v>161</v>
      </c>
      <c r="E10" s="100" t="s">
        <v>162</v>
      </c>
      <c r="F10" s="100" t="s">
        <v>163</v>
      </c>
      <c r="G10" s="99" t="s">
        <v>164</v>
      </c>
      <c r="H10" s="99" t="s">
        <v>165</v>
      </c>
      <c r="I10" s="101"/>
      <c r="J10" s="101" t="s">
        <v>166</v>
      </c>
      <c r="K10" s="102"/>
    </row>
    <row r="11" spans="1:11" s="108" customFormat="1" ht="24.75" customHeight="1">
      <c r="A11" s="103" t="s">
        <v>24</v>
      </c>
      <c r="B11" s="104" t="s">
        <v>327</v>
      </c>
      <c r="C11" s="105">
        <v>100000</v>
      </c>
      <c r="D11" s="105"/>
      <c r="E11" s="105"/>
      <c r="F11" s="105"/>
      <c r="G11" s="105"/>
      <c r="H11" s="105">
        <f>Pasivi!G43</f>
        <v>-163380</v>
      </c>
      <c r="I11" s="106"/>
      <c r="J11" s="106"/>
      <c r="K11" s="107">
        <f>C11+H11</f>
        <v>-63380</v>
      </c>
    </row>
    <row r="12" spans="1:11" s="108" customFormat="1" ht="15.75" customHeight="1">
      <c r="A12" s="109" t="s">
        <v>167</v>
      </c>
      <c r="B12" s="110" t="s">
        <v>168</v>
      </c>
      <c r="C12" s="105"/>
      <c r="D12" s="105"/>
      <c r="E12" s="105"/>
      <c r="F12" s="105"/>
      <c r="G12" s="105"/>
      <c r="H12" s="105"/>
      <c r="I12" s="106"/>
      <c r="J12" s="106"/>
      <c r="K12" s="107"/>
    </row>
    <row r="13" spans="1:11" s="108" customFormat="1" ht="15.75" customHeight="1">
      <c r="A13" s="103" t="s">
        <v>169</v>
      </c>
      <c r="B13" s="104" t="s">
        <v>170</v>
      </c>
      <c r="C13" s="105"/>
      <c r="D13" s="105"/>
      <c r="E13" s="105"/>
      <c r="F13" s="105"/>
      <c r="G13" s="105"/>
      <c r="H13" s="105"/>
      <c r="I13" s="106"/>
      <c r="J13" s="106"/>
      <c r="K13" s="107"/>
    </row>
    <row r="14" spans="1:11" s="108" customFormat="1" ht="15.75" customHeight="1">
      <c r="A14" s="334">
        <v>1</v>
      </c>
      <c r="B14" s="111" t="s">
        <v>171</v>
      </c>
      <c r="C14" s="330"/>
      <c r="D14" s="330"/>
      <c r="E14" s="330"/>
      <c r="F14" s="330"/>
      <c r="G14" s="330"/>
      <c r="H14" s="330"/>
      <c r="I14" s="330"/>
      <c r="J14" s="330"/>
      <c r="K14" s="332"/>
    </row>
    <row r="15" spans="1:11" s="108" customFormat="1" ht="15.75" customHeight="1">
      <c r="A15" s="336"/>
      <c r="B15" s="112" t="s">
        <v>172</v>
      </c>
      <c r="C15" s="331"/>
      <c r="D15" s="331"/>
      <c r="E15" s="331"/>
      <c r="F15" s="331"/>
      <c r="G15" s="331"/>
      <c r="H15" s="331"/>
      <c r="I15" s="331"/>
      <c r="J15" s="331"/>
      <c r="K15" s="333"/>
    </row>
    <row r="16" spans="1:11" s="108" customFormat="1" ht="15.75" customHeight="1">
      <c r="A16" s="334">
        <v>2</v>
      </c>
      <c r="B16" s="113" t="s">
        <v>173</v>
      </c>
      <c r="C16" s="330"/>
      <c r="D16" s="330"/>
      <c r="E16" s="330"/>
      <c r="F16" s="330"/>
      <c r="G16" s="330"/>
      <c r="H16" s="330"/>
      <c r="I16" s="330"/>
      <c r="J16" s="330"/>
      <c r="K16" s="332"/>
    </row>
    <row r="17" spans="1:11" s="108" customFormat="1" ht="15.75" customHeight="1">
      <c r="A17" s="335"/>
      <c r="B17" s="114" t="s">
        <v>174</v>
      </c>
      <c r="C17" s="337"/>
      <c r="D17" s="337"/>
      <c r="E17" s="337"/>
      <c r="F17" s="337"/>
      <c r="G17" s="337"/>
      <c r="H17" s="337"/>
      <c r="I17" s="337"/>
      <c r="J17" s="337"/>
      <c r="K17" s="338"/>
    </row>
    <row r="18" spans="1:11" s="108" customFormat="1" ht="15.75" customHeight="1">
      <c r="A18" s="336"/>
      <c r="B18" s="115" t="s">
        <v>175</v>
      </c>
      <c r="C18" s="331"/>
      <c r="D18" s="331"/>
      <c r="E18" s="331"/>
      <c r="F18" s="331"/>
      <c r="G18" s="331"/>
      <c r="H18" s="331"/>
      <c r="I18" s="331"/>
      <c r="J18" s="331"/>
      <c r="K18" s="333"/>
    </row>
    <row r="19" spans="1:11" s="108" customFormat="1" ht="15.75" customHeight="1">
      <c r="A19" s="109">
        <v>3</v>
      </c>
      <c r="B19" s="111" t="s">
        <v>176</v>
      </c>
      <c r="C19" s="116"/>
      <c r="D19" s="116"/>
      <c r="E19" s="116"/>
      <c r="F19" s="116"/>
      <c r="G19" s="116"/>
      <c r="H19" s="116">
        <f>+Pasivi!G44</f>
        <v>-490140</v>
      </c>
      <c r="I19" s="117"/>
      <c r="J19" s="117"/>
      <c r="K19" s="118">
        <f>+H19</f>
        <v>-490140</v>
      </c>
    </row>
    <row r="20" spans="1:11" s="108" customFormat="1" ht="15.75" customHeight="1">
      <c r="A20" s="109">
        <v>4</v>
      </c>
      <c r="B20" s="111" t="s">
        <v>177</v>
      </c>
      <c r="C20" s="116"/>
      <c r="D20" s="116"/>
      <c r="E20" s="116"/>
      <c r="F20" s="116"/>
      <c r="G20" s="116"/>
      <c r="H20" s="116"/>
      <c r="I20" s="117"/>
      <c r="J20" s="117"/>
      <c r="K20" s="118"/>
    </row>
    <row r="21" spans="1:11" s="108" customFormat="1" ht="15.75" customHeight="1">
      <c r="A21" s="334">
        <v>5</v>
      </c>
      <c r="B21" s="113" t="s">
        <v>178</v>
      </c>
      <c r="C21" s="330"/>
      <c r="D21" s="330"/>
      <c r="E21" s="330"/>
      <c r="F21" s="330"/>
      <c r="G21" s="330"/>
      <c r="H21" s="330"/>
      <c r="I21" s="330"/>
      <c r="J21" s="330"/>
      <c r="K21" s="332"/>
    </row>
    <row r="22" spans="1:11" s="108" customFormat="1" ht="15.75" customHeight="1">
      <c r="A22" s="336"/>
      <c r="B22" s="115" t="s">
        <v>179</v>
      </c>
      <c r="C22" s="331"/>
      <c r="D22" s="331"/>
      <c r="E22" s="331"/>
      <c r="F22" s="331"/>
      <c r="G22" s="331"/>
      <c r="H22" s="331"/>
      <c r="I22" s="331"/>
      <c r="J22" s="331"/>
      <c r="K22" s="333"/>
    </row>
    <row r="23" spans="1:11" s="108" customFormat="1" ht="15.75" customHeight="1">
      <c r="A23" s="109">
        <v>6</v>
      </c>
      <c r="B23" s="111" t="s">
        <v>180</v>
      </c>
      <c r="C23" s="116"/>
      <c r="D23" s="116"/>
      <c r="E23" s="116"/>
      <c r="F23" s="116"/>
      <c r="G23" s="116"/>
      <c r="H23" s="116"/>
      <c r="I23" s="117"/>
      <c r="J23" s="117"/>
      <c r="K23" s="118"/>
    </row>
    <row r="24" spans="1:11" s="108" customFormat="1" ht="24.75" customHeight="1">
      <c r="A24" s="103" t="s">
        <v>48</v>
      </c>
      <c r="B24" s="104" t="s">
        <v>328</v>
      </c>
      <c r="C24" s="116">
        <v>100000</v>
      </c>
      <c r="D24" s="116"/>
      <c r="E24" s="116"/>
      <c r="F24" s="116"/>
      <c r="G24" s="116"/>
      <c r="H24" s="116">
        <f>Pasivi!F43</f>
        <v>-653520</v>
      </c>
      <c r="I24" s="117"/>
      <c r="J24" s="117"/>
      <c r="K24" s="118">
        <f>+K11+K19</f>
        <v>-553520</v>
      </c>
    </row>
    <row r="25" spans="1:11" s="108" customFormat="1" ht="15.75" customHeight="1">
      <c r="A25" s="334">
        <v>1</v>
      </c>
      <c r="B25" s="111" t="s">
        <v>171</v>
      </c>
      <c r="C25" s="330"/>
      <c r="D25" s="330"/>
      <c r="E25" s="330"/>
      <c r="F25" s="330"/>
      <c r="G25" s="330"/>
      <c r="H25" s="330"/>
      <c r="I25" s="330"/>
      <c r="J25" s="330"/>
      <c r="K25" s="332"/>
    </row>
    <row r="26" spans="1:11" s="108" customFormat="1" ht="15.75" customHeight="1">
      <c r="A26" s="336"/>
      <c r="B26" s="112" t="s">
        <v>181</v>
      </c>
      <c r="C26" s="331"/>
      <c r="D26" s="331"/>
      <c r="E26" s="331"/>
      <c r="F26" s="331"/>
      <c r="G26" s="331"/>
      <c r="H26" s="331"/>
      <c r="I26" s="331"/>
      <c r="J26" s="331"/>
      <c r="K26" s="333"/>
    </row>
    <row r="27" spans="1:11" s="108" customFormat="1" ht="15.75" customHeight="1">
      <c r="A27" s="334">
        <v>2</v>
      </c>
      <c r="B27" s="113" t="s">
        <v>173</v>
      </c>
      <c r="C27" s="330"/>
      <c r="D27" s="330"/>
      <c r="E27" s="330"/>
      <c r="F27" s="330"/>
      <c r="G27" s="330"/>
      <c r="H27" s="330"/>
      <c r="I27" s="330"/>
      <c r="J27" s="330"/>
      <c r="K27" s="332"/>
    </row>
    <row r="28" spans="1:11" s="108" customFormat="1" ht="15.75" customHeight="1">
      <c r="A28" s="335"/>
      <c r="B28" s="114" t="s">
        <v>174</v>
      </c>
      <c r="C28" s="337"/>
      <c r="D28" s="337"/>
      <c r="E28" s="337"/>
      <c r="F28" s="337"/>
      <c r="G28" s="337"/>
      <c r="H28" s="337"/>
      <c r="I28" s="337"/>
      <c r="J28" s="337"/>
      <c r="K28" s="338"/>
    </row>
    <row r="29" spans="1:11" s="108" customFormat="1" ht="15.75" customHeight="1">
      <c r="A29" s="336"/>
      <c r="B29" s="115" t="s">
        <v>175</v>
      </c>
      <c r="C29" s="331"/>
      <c r="D29" s="331"/>
      <c r="E29" s="331"/>
      <c r="F29" s="331"/>
      <c r="G29" s="331"/>
      <c r="H29" s="331"/>
      <c r="I29" s="331"/>
      <c r="J29" s="331"/>
      <c r="K29" s="333"/>
    </row>
    <row r="30" spans="1:11" s="108" customFormat="1" ht="15.75" customHeight="1">
      <c r="A30" s="109">
        <v>3</v>
      </c>
      <c r="B30" s="111" t="s">
        <v>182</v>
      </c>
      <c r="C30" s="116"/>
      <c r="D30" s="116"/>
      <c r="E30" s="116"/>
      <c r="F30" s="116"/>
      <c r="G30" s="116"/>
      <c r="H30" s="116">
        <f>Pasivi!F44</f>
        <v>-289500</v>
      </c>
      <c r="I30" s="117"/>
      <c r="J30" s="117"/>
      <c r="K30" s="118">
        <f>+H30</f>
        <v>-289500</v>
      </c>
    </row>
    <row r="31" spans="1:11" s="108" customFormat="1" ht="15.75" customHeight="1">
      <c r="A31" s="109">
        <v>4</v>
      </c>
      <c r="B31" s="111" t="s">
        <v>177</v>
      </c>
      <c r="C31" s="116"/>
      <c r="D31" s="116"/>
      <c r="E31" s="116"/>
      <c r="F31" s="116"/>
      <c r="G31" s="116"/>
      <c r="H31" s="116"/>
      <c r="I31" s="117"/>
      <c r="J31" s="117"/>
      <c r="K31" s="118"/>
    </row>
    <row r="32" spans="1:11" s="108" customFormat="1" ht="15.75" customHeight="1">
      <c r="A32" s="109">
        <v>5</v>
      </c>
      <c r="B32" s="111" t="s">
        <v>180</v>
      </c>
      <c r="C32" s="116"/>
      <c r="D32" s="116"/>
      <c r="E32" s="116"/>
      <c r="F32" s="116"/>
      <c r="G32" s="116"/>
      <c r="H32" s="116"/>
      <c r="I32" s="117"/>
      <c r="J32" s="117"/>
      <c r="K32" s="118"/>
    </row>
    <row r="33" spans="1:11" s="108" customFormat="1" ht="15.75" customHeight="1">
      <c r="A33" s="109">
        <v>6</v>
      </c>
      <c r="B33" s="111" t="s">
        <v>183</v>
      </c>
      <c r="C33" s="116"/>
      <c r="D33" s="116"/>
      <c r="E33" s="116"/>
      <c r="F33" s="116"/>
      <c r="G33" s="116"/>
      <c r="H33" s="116"/>
      <c r="I33" s="117"/>
      <c r="J33" s="117"/>
      <c r="K33" s="119"/>
    </row>
    <row r="34" spans="1:11" s="108" customFormat="1" ht="24.75" customHeight="1" thickBot="1">
      <c r="A34" s="120" t="s">
        <v>86</v>
      </c>
      <c r="B34" s="121" t="s">
        <v>329</v>
      </c>
      <c r="C34" s="122">
        <v>100000</v>
      </c>
      <c r="D34" s="122"/>
      <c r="E34" s="122"/>
      <c r="F34" s="122"/>
      <c r="G34" s="122"/>
      <c r="H34" s="122">
        <f>+H24+H30</f>
        <v>-943020</v>
      </c>
      <c r="I34" s="123"/>
      <c r="J34" s="123"/>
      <c r="K34" s="124">
        <f>+K24+K30</f>
        <v>-843020</v>
      </c>
    </row>
    <row r="35" ht="13.5" customHeight="1" thickTop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</sheetData>
  <sheetProtection/>
  <mergeCells count="54">
    <mergeCell ref="A4:K4"/>
    <mergeCell ref="A8:A10"/>
    <mergeCell ref="B8:B10"/>
    <mergeCell ref="C8:I8"/>
    <mergeCell ref="A14:A15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A16:A18"/>
    <mergeCell ref="C16:C18"/>
    <mergeCell ref="D16:D18"/>
    <mergeCell ref="E16:E18"/>
    <mergeCell ref="F16:F18"/>
    <mergeCell ref="G16:G18"/>
    <mergeCell ref="H16:H18"/>
    <mergeCell ref="I16:I18"/>
    <mergeCell ref="J16:J18"/>
    <mergeCell ref="K16:K18"/>
    <mergeCell ref="A21:A22"/>
    <mergeCell ref="C21:C22"/>
    <mergeCell ref="D21:D22"/>
    <mergeCell ref="E21:E22"/>
    <mergeCell ref="F21:F22"/>
    <mergeCell ref="G21:G22"/>
    <mergeCell ref="J21:J22"/>
    <mergeCell ref="K21:K22"/>
    <mergeCell ref="A25:A26"/>
    <mergeCell ref="C25:C26"/>
    <mergeCell ref="D25:D26"/>
    <mergeCell ref="E25:E26"/>
    <mergeCell ref="F25:F26"/>
    <mergeCell ref="G25:G26"/>
    <mergeCell ref="F27:F29"/>
    <mergeCell ref="G27:G29"/>
    <mergeCell ref="H27:H29"/>
    <mergeCell ref="I27:I29"/>
    <mergeCell ref="H21:H22"/>
    <mergeCell ref="I21:I22"/>
    <mergeCell ref="J25:J26"/>
    <mergeCell ref="K25:K26"/>
    <mergeCell ref="A27:A29"/>
    <mergeCell ref="C27:C29"/>
    <mergeCell ref="D27:D29"/>
    <mergeCell ref="E27:E29"/>
    <mergeCell ref="J27:J29"/>
    <mergeCell ref="K27:K29"/>
    <mergeCell ref="H25:H26"/>
    <mergeCell ref="I25:I26"/>
  </mergeCells>
  <printOptions/>
  <pageMargins left="0.5" right="0" top="0.5" bottom="0.5" header="0" footer="0"/>
  <pageSetup horizontalDpi="600" verticalDpi="600" orientation="landscape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57"/>
  <sheetViews>
    <sheetView zoomScalePageLayoutView="0" workbookViewId="0" topLeftCell="A22">
      <selection activeCell="C22" sqref="C22"/>
    </sheetView>
  </sheetViews>
  <sheetFormatPr defaultColWidth="4.7109375" defaultRowHeight="12.75"/>
  <cols>
    <col min="1" max="1" width="4.57421875" style="0" customWidth="1"/>
    <col min="2" max="2" width="7.421875" style="0" customWidth="1"/>
    <col min="3" max="3" width="78.28125" style="0" customWidth="1"/>
    <col min="4" max="4" width="4.8515625" style="0" customWidth="1"/>
    <col min="5" max="5" width="1.57421875" style="0" customWidth="1"/>
  </cols>
  <sheetData>
    <row r="1" spans="1:4" ht="12.75">
      <c r="A1" s="125"/>
      <c r="B1" s="126"/>
      <c r="C1" s="126"/>
      <c r="D1" s="127"/>
    </row>
    <row r="2" spans="1:4" s="53" customFormat="1" ht="33" customHeight="1">
      <c r="A2" s="347" t="s">
        <v>184</v>
      </c>
      <c r="B2" s="348"/>
      <c r="C2" s="348"/>
      <c r="D2" s="349"/>
    </row>
    <row r="3" spans="1:4" s="135" customFormat="1" ht="12.75">
      <c r="A3" s="131"/>
      <c r="B3" s="132" t="s">
        <v>185</v>
      </c>
      <c r="C3" s="133"/>
      <c r="D3" s="134"/>
    </row>
    <row r="4" spans="1:4" s="135" customFormat="1" ht="11.25">
      <c r="A4" s="131"/>
      <c r="B4" s="136"/>
      <c r="C4" s="137" t="s">
        <v>186</v>
      </c>
      <c r="D4" s="134"/>
    </row>
    <row r="5" spans="1:4" s="135" customFormat="1" ht="11.25">
      <c r="A5" s="131"/>
      <c r="B5" s="136"/>
      <c r="C5" s="137" t="s">
        <v>187</v>
      </c>
      <c r="D5" s="134"/>
    </row>
    <row r="6" spans="1:4" s="135" customFormat="1" ht="11.25">
      <c r="A6" s="131"/>
      <c r="B6" s="136" t="s">
        <v>188</v>
      </c>
      <c r="C6" s="138"/>
      <c r="D6" s="134"/>
    </row>
    <row r="7" spans="1:4" s="135" customFormat="1" ht="11.25">
      <c r="A7" s="131"/>
      <c r="B7" s="136"/>
      <c r="C7" s="137" t="s">
        <v>189</v>
      </c>
      <c r="D7" s="134"/>
    </row>
    <row r="8" spans="1:4" s="135" customFormat="1" ht="11.25">
      <c r="A8" s="131"/>
      <c r="B8" s="139"/>
      <c r="C8" s="137" t="s">
        <v>190</v>
      </c>
      <c r="D8" s="134"/>
    </row>
    <row r="9" spans="1:4" s="135" customFormat="1" ht="11.25">
      <c r="A9" s="131"/>
      <c r="B9" s="140"/>
      <c r="C9" s="141" t="s">
        <v>191</v>
      </c>
      <c r="D9" s="134"/>
    </row>
    <row r="10" spans="1:4" ht="5.25" customHeight="1">
      <c r="A10" s="142"/>
      <c r="B10" s="67"/>
      <c r="C10" s="67"/>
      <c r="D10" s="143"/>
    </row>
    <row r="11" spans="1:4" ht="15.75">
      <c r="A11" s="142"/>
      <c r="B11" s="144" t="s">
        <v>192</v>
      </c>
      <c r="C11" s="145" t="s">
        <v>193</v>
      </c>
      <c r="D11" s="143"/>
    </row>
    <row r="12" spans="1:4" ht="6" customHeight="1">
      <c r="A12" s="142"/>
      <c r="B12" s="146"/>
      <c r="D12" s="143"/>
    </row>
    <row r="13" spans="1:4" ht="12.75">
      <c r="A13" s="142"/>
      <c r="B13" s="147">
        <v>1</v>
      </c>
      <c r="C13" s="148" t="s">
        <v>194</v>
      </c>
      <c r="D13" s="143"/>
    </row>
    <row r="14" spans="1:4" ht="12.75">
      <c r="A14" s="142"/>
      <c r="B14" s="147">
        <v>2</v>
      </c>
      <c r="C14" s="149" t="s">
        <v>195</v>
      </c>
      <c r="D14" s="143"/>
    </row>
    <row r="15" spans="1:4" ht="12.75">
      <c r="A15" s="142"/>
      <c r="B15" s="150">
        <v>3</v>
      </c>
      <c r="C15" s="149" t="s">
        <v>196</v>
      </c>
      <c r="D15" s="143"/>
    </row>
    <row r="16" spans="1:4" s="149" customFormat="1" ht="12.75">
      <c r="A16" s="151"/>
      <c r="B16" s="150">
        <v>4</v>
      </c>
      <c r="C16" s="150" t="s">
        <v>197</v>
      </c>
      <c r="D16" s="152"/>
    </row>
    <row r="17" spans="1:4" s="149" customFormat="1" ht="12.75">
      <c r="A17" s="151"/>
      <c r="B17" s="150"/>
      <c r="C17" s="148" t="s">
        <v>198</v>
      </c>
      <c r="D17" s="152"/>
    </row>
    <row r="18" spans="1:4" s="149" customFormat="1" ht="12.75">
      <c r="A18" s="151"/>
      <c r="B18" s="150" t="s">
        <v>199</v>
      </c>
      <c r="C18" s="150"/>
      <c r="D18" s="152"/>
    </row>
    <row r="19" spans="1:4" s="149" customFormat="1" ht="12.75">
      <c r="A19" s="151"/>
      <c r="B19" s="150"/>
      <c r="C19" s="148" t="s">
        <v>200</v>
      </c>
      <c r="D19" s="152"/>
    </row>
    <row r="20" spans="1:4" s="149" customFormat="1" ht="12.75">
      <c r="A20" s="151"/>
      <c r="B20" s="150" t="s">
        <v>201</v>
      </c>
      <c r="C20" s="150"/>
      <c r="D20" s="152"/>
    </row>
    <row r="21" spans="1:4" s="149" customFormat="1" ht="12.75">
      <c r="A21" s="151"/>
      <c r="B21" s="150"/>
      <c r="C21" s="148" t="s">
        <v>202</v>
      </c>
      <c r="D21" s="152"/>
    </row>
    <row r="22" spans="1:4" s="149" customFormat="1" ht="12.75">
      <c r="A22" s="151"/>
      <c r="B22" s="150" t="s">
        <v>203</v>
      </c>
      <c r="C22" s="150"/>
      <c r="D22" s="152"/>
    </row>
    <row r="23" spans="1:4" s="149" customFormat="1" ht="12.75">
      <c r="A23" s="151"/>
      <c r="B23" s="150"/>
      <c r="C23" s="150" t="s">
        <v>204</v>
      </c>
      <c r="D23" s="152"/>
    </row>
    <row r="24" spans="1:4" s="149" customFormat="1" ht="12.75">
      <c r="A24" s="151"/>
      <c r="B24" s="150" t="s">
        <v>205</v>
      </c>
      <c r="C24" s="150"/>
      <c r="D24" s="152"/>
    </row>
    <row r="25" spans="1:4" s="149" customFormat="1" ht="12.75">
      <c r="A25" s="151"/>
      <c r="B25" s="148" t="s">
        <v>206</v>
      </c>
      <c r="C25" s="150"/>
      <c r="D25" s="152"/>
    </row>
    <row r="26" spans="1:4" s="149" customFormat="1" ht="12.75">
      <c r="A26" s="151"/>
      <c r="B26" s="150"/>
      <c r="C26" s="150" t="s">
        <v>207</v>
      </c>
      <c r="D26" s="152"/>
    </row>
    <row r="27" spans="1:4" s="149" customFormat="1" ht="12.75">
      <c r="A27" s="151"/>
      <c r="B27" s="148" t="s">
        <v>208</v>
      </c>
      <c r="C27" s="150"/>
      <c r="D27" s="152"/>
    </row>
    <row r="28" spans="1:4" s="149" customFormat="1" ht="12.75">
      <c r="A28" s="151"/>
      <c r="B28" s="150"/>
      <c r="C28" s="150" t="s">
        <v>209</v>
      </c>
      <c r="D28" s="152"/>
    </row>
    <row r="29" spans="1:4" s="149" customFormat="1" ht="12.75">
      <c r="A29" s="151"/>
      <c r="B29" s="148" t="s">
        <v>210</v>
      </c>
      <c r="C29" s="150"/>
      <c r="D29" s="152"/>
    </row>
    <row r="30" spans="1:4" s="149" customFormat="1" ht="12.75">
      <c r="A30" s="151"/>
      <c r="B30" s="150" t="s">
        <v>211</v>
      </c>
      <c r="C30" s="150" t="s">
        <v>212</v>
      </c>
      <c r="D30" s="152"/>
    </row>
    <row r="31" spans="1:4" s="149" customFormat="1" ht="12.75">
      <c r="A31" s="151"/>
      <c r="B31" s="150"/>
      <c r="C31" s="148" t="s">
        <v>213</v>
      </c>
      <c r="D31" s="152"/>
    </row>
    <row r="32" spans="1:4" s="149" customFormat="1" ht="12.75">
      <c r="A32" s="151"/>
      <c r="B32" s="150"/>
      <c r="C32" s="148" t="s">
        <v>214</v>
      </c>
      <c r="D32" s="152"/>
    </row>
    <row r="33" spans="1:4" s="149" customFormat="1" ht="12.75">
      <c r="A33" s="151"/>
      <c r="B33" s="150"/>
      <c r="C33" s="148" t="s">
        <v>215</v>
      </c>
      <c r="D33" s="152"/>
    </row>
    <row r="34" spans="1:4" s="149" customFormat="1" ht="12.75">
      <c r="A34" s="151"/>
      <c r="B34" s="150"/>
      <c r="C34" s="148" t="s">
        <v>216</v>
      </c>
      <c r="D34" s="152"/>
    </row>
    <row r="35" spans="1:4" s="149" customFormat="1" ht="12.75">
      <c r="A35" s="151"/>
      <c r="B35" s="150"/>
      <c r="C35" s="148" t="s">
        <v>217</v>
      </c>
      <c r="D35" s="152"/>
    </row>
    <row r="36" spans="1:4" s="149" customFormat="1" ht="12.75">
      <c r="A36" s="151"/>
      <c r="B36" s="150"/>
      <c r="C36" s="148" t="s">
        <v>218</v>
      </c>
      <c r="D36" s="152"/>
    </row>
    <row r="37" spans="1:4" s="149" customFormat="1" ht="6" customHeight="1">
      <c r="A37" s="151"/>
      <c r="B37" s="150"/>
      <c r="C37" s="150"/>
      <c r="D37" s="152"/>
    </row>
    <row r="38" spans="1:4" s="149" customFormat="1" ht="15.75">
      <c r="A38" s="151"/>
      <c r="B38" s="144" t="s">
        <v>219</v>
      </c>
      <c r="C38" s="145" t="s">
        <v>220</v>
      </c>
      <c r="D38" s="152"/>
    </row>
    <row r="39" spans="1:4" s="149" customFormat="1" ht="4.5" customHeight="1">
      <c r="A39" s="151"/>
      <c r="B39" s="150"/>
      <c r="C39" s="150"/>
      <c r="D39" s="152"/>
    </row>
    <row r="40" spans="1:4" s="149" customFormat="1" ht="12.75">
      <c r="A40" s="151"/>
      <c r="B40" s="150"/>
      <c r="C40" s="148" t="s">
        <v>221</v>
      </c>
      <c r="D40" s="152"/>
    </row>
    <row r="41" spans="1:4" s="149" customFormat="1" ht="12.75">
      <c r="A41" s="151"/>
      <c r="B41" s="150" t="s">
        <v>222</v>
      </c>
      <c r="C41" s="150"/>
      <c r="D41" s="152"/>
    </row>
    <row r="42" spans="1:4" s="149" customFormat="1" ht="12.75">
      <c r="A42" s="151"/>
      <c r="B42" s="150"/>
      <c r="C42" s="150" t="s">
        <v>223</v>
      </c>
      <c r="D42" s="152"/>
    </row>
    <row r="43" spans="1:4" s="149" customFormat="1" ht="12.75">
      <c r="A43" s="151"/>
      <c r="B43" s="150" t="s">
        <v>224</v>
      </c>
      <c r="C43" s="150"/>
      <c r="D43" s="152"/>
    </row>
    <row r="44" spans="1:4" s="149" customFormat="1" ht="12.75">
      <c r="A44" s="151"/>
      <c r="B44" s="150"/>
      <c r="C44" s="150" t="s">
        <v>225</v>
      </c>
      <c r="D44" s="152"/>
    </row>
    <row r="45" spans="1:4" s="149" customFormat="1" ht="12.75">
      <c r="A45" s="151"/>
      <c r="B45" s="150" t="s">
        <v>226</v>
      </c>
      <c r="C45" s="150"/>
      <c r="D45" s="152"/>
    </row>
    <row r="46" spans="1:4" s="149" customFormat="1" ht="12.75">
      <c r="A46" s="151"/>
      <c r="B46" s="150"/>
      <c r="C46" s="150" t="s">
        <v>227</v>
      </c>
      <c r="D46" s="152"/>
    </row>
    <row r="47" spans="1:4" s="149" customFormat="1" ht="12.75">
      <c r="A47" s="151"/>
      <c r="B47" s="150" t="s">
        <v>228</v>
      </c>
      <c r="C47" s="150"/>
      <c r="D47" s="152"/>
    </row>
    <row r="48" spans="1:4" s="149" customFormat="1" ht="12.75">
      <c r="A48" s="151"/>
      <c r="C48" s="149" t="s">
        <v>229</v>
      </c>
      <c r="D48" s="152"/>
    </row>
    <row r="49" spans="1:4" s="149" customFormat="1" ht="12.75">
      <c r="A49" s="151"/>
      <c r="B49" s="149" t="s">
        <v>230</v>
      </c>
      <c r="D49" s="152"/>
    </row>
    <row r="50" spans="1:4" s="149" customFormat="1" ht="12.75">
      <c r="A50" s="151"/>
      <c r="B50" s="149" t="s">
        <v>231</v>
      </c>
      <c r="D50" s="152"/>
    </row>
    <row r="51" spans="1:4" s="149" customFormat="1" ht="12.75">
      <c r="A51" s="151"/>
      <c r="B51" s="149" t="s">
        <v>232</v>
      </c>
      <c r="C51" s="150"/>
      <c r="D51" s="152"/>
    </row>
    <row r="52" spans="1:4" s="149" customFormat="1" ht="12.75">
      <c r="A52" s="151"/>
      <c r="B52" s="150"/>
      <c r="C52" s="149" t="s">
        <v>233</v>
      </c>
      <c r="D52" s="152"/>
    </row>
    <row r="53" spans="1:4" s="149" customFormat="1" ht="12.75">
      <c r="A53" s="151"/>
      <c r="B53" s="150"/>
      <c r="C53" s="150" t="s">
        <v>234</v>
      </c>
      <c r="D53" s="152"/>
    </row>
    <row r="54" spans="1:4" s="156" customFormat="1" ht="12.75">
      <c r="A54" s="153"/>
      <c r="B54" s="154"/>
      <c r="C54" s="154" t="s">
        <v>235</v>
      </c>
      <c r="D54" s="155"/>
    </row>
    <row r="55" spans="1:4" ht="12.75">
      <c r="A55" s="142"/>
      <c r="B55" s="149"/>
      <c r="C55" s="149" t="s">
        <v>236</v>
      </c>
      <c r="D55" s="143"/>
    </row>
    <row r="56" spans="1:4" ht="12.75">
      <c r="A56" s="142"/>
      <c r="B56" s="149" t="s">
        <v>237</v>
      </c>
      <c r="C56" s="149"/>
      <c r="D56" s="143"/>
    </row>
    <row r="57" spans="1:4" ht="12.75">
      <c r="A57" s="157"/>
      <c r="B57" s="158"/>
      <c r="C57" s="158"/>
      <c r="D57" s="159"/>
    </row>
  </sheetData>
  <sheetProtection/>
  <mergeCells count="1">
    <mergeCell ref="A2:D2"/>
  </mergeCells>
  <printOptions/>
  <pageMargins left="0.5" right="0.5" top="0.5" bottom="0.5" header="0" footer="0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L215"/>
  <sheetViews>
    <sheetView tabSelected="1" zoomScalePageLayoutView="0" workbookViewId="0" topLeftCell="A1">
      <selection activeCell="J203" sqref="J203"/>
    </sheetView>
  </sheetViews>
  <sheetFormatPr defaultColWidth="9.140625" defaultRowHeight="12.75"/>
  <cols>
    <col min="1" max="1" width="3.7109375" style="0" customWidth="1"/>
    <col min="2" max="2" width="3.421875" style="54" customWidth="1"/>
    <col min="3" max="3" width="2.00390625" style="0" customWidth="1"/>
    <col min="4" max="4" width="3.421875" style="0" customWidth="1"/>
    <col min="5" max="5" width="13.7109375" style="0" customWidth="1"/>
    <col min="6" max="10" width="8.7109375" style="0" customWidth="1"/>
    <col min="11" max="11" width="9.8515625" style="0" customWidth="1"/>
    <col min="12" max="12" width="5.140625" style="0" customWidth="1"/>
    <col min="13" max="13" width="2.140625" style="0" customWidth="1"/>
  </cols>
  <sheetData>
    <row r="2" spans="1:12" ht="12.75">
      <c r="A2" s="125"/>
      <c r="B2" s="160"/>
      <c r="C2" s="126"/>
      <c r="D2" s="126"/>
      <c r="E2" s="126"/>
      <c r="F2" s="126"/>
      <c r="G2" s="126"/>
      <c r="H2" s="126"/>
      <c r="I2" s="126"/>
      <c r="J2" s="126"/>
      <c r="K2" s="126"/>
      <c r="L2" s="127"/>
    </row>
    <row r="3" spans="1:12" ht="12.75">
      <c r="A3" s="142"/>
      <c r="B3" s="65" t="s">
        <v>238</v>
      </c>
      <c r="C3" s="67"/>
      <c r="D3" s="67"/>
      <c r="E3" s="67"/>
      <c r="F3" s="67"/>
      <c r="G3" s="67"/>
      <c r="H3" s="67"/>
      <c r="I3" s="67"/>
      <c r="J3" s="67"/>
      <c r="K3" s="67"/>
      <c r="L3" s="143"/>
    </row>
    <row r="4" spans="1:12" s="53" customFormat="1" ht="33" customHeight="1">
      <c r="A4" s="347" t="s">
        <v>184</v>
      </c>
      <c r="B4" s="348"/>
      <c r="C4" s="348"/>
      <c r="D4" s="348"/>
      <c r="E4" s="348"/>
      <c r="F4" s="348"/>
      <c r="G4" s="348"/>
      <c r="H4" s="348"/>
      <c r="I4" s="348"/>
      <c r="J4" s="348"/>
      <c r="K4" s="348"/>
      <c r="L4" s="349"/>
    </row>
    <row r="5" spans="1:12" s="53" customFormat="1" ht="12.75" customHeight="1">
      <c r="A5" s="128"/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30"/>
    </row>
    <row r="6" spans="1:12" ht="15.75">
      <c r="A6" s="142"/>
      <c r="B6" s="65"/>
      <c r="C6" s="369" t="s">
        <v>169</v>
      </c>
      <c r="D6" s="369"/>
      <c r="E6" s="161" t="s">
        <v>239</v>
      </c>
      <c r="F6" s="67"/>
      <c r="G6" s="67"/>
      <c r="H6" s="67"/>
      <c r="I6" s="67"/>
      <c r="J6" s="162"/>
      <c r="K6" s="162"/>
      <c r="L6" s="143"/>
    </row>
    <row r="7" spans="1:12" ht="12.75">
      <c r="A7" s="142"/>
      <c r="B7" s="65"/>
      <c r="C7" s="67"/>
      <c r="D7" s="67"/>
      <c r="E7" s="67"/>
      <c r="F7" s="67"/>
      <c r="G7" s="67"/>
      <c r="H7" s="67"/>
      <c r="I7" s="67"/>
      <c r="J7" s="162"/>
      <c r="K7" s="162"/>
      <c r="L7" s="143"/>
    </row>
    <row r="8" spans="1:12" ht="12.75">
      <c r="A8" s="142"/>
      <c r="B8" s="65"/>
      <c r="C8" s="67"/>
      <c r="D8" s="163" t="s">
        <v>24</v>
      </c>
      <c r="E8" s="164" t="s">
        <v>240</v>
      </c>
      <c r="F8" s="164"/>
      <c r="G8" s="165"/>
      <c r="H8" s="67"/>
      <c r="I8" s="67"/>
      <c r="J8" s="67"/>
      <c r="K8" s="67"/>
      <c r="L8" s="143"/>
    </row>
    <row r="9" spans="1:12" ht="12.75">
      <c r="A9" s="142"/>
      <c r="B9" s="65"/>
      <c r="C9" s="67"/>
      <c r="D9" s="163"/>
      <c r="E9" s="164"/>
      <c r="F9" s="164"/>
      <c r="G9" s="165"/>
      <c r="H9" s="67"/>
      <c r="I9" s="67"/>
      <c r="J9" s="67"/>
      <c r="K9" s="67"/>
      <c r="L9" s="143"/>
    </row>
    <row r="10" spans="1:12" ht="12.75">
      <c r="A10" s="151"/>
      <c r="B10" s="166"/>
      <c r="C10" s="150"/>
      <c r="D10" s="167">
        <v>1</v>
      </c>
      <c r="E10" s="168" t="s">
        <v>26</v>
      </c>
      <c r="F10" s="169"/>
      <c r="G10" s="67"/>
      <c r="H10" s="67"/>
      <c r="I10" s="67"/>
      <c r="J10" s="67"/>
      <c r="K10" s="67"/>
      <c r="L10" s="143"/>
    </row>
    <row r="11" spans="1:12" ht="12.75">
      <c r="A11" s="142"/>
      <c r="B11" s="65">
        <v>3</v>
      </c>
      <c r="C11" s="67"/>
      <c r="D11" s="67"/>
      <c r="E11" s="65" t="s">
        <v>28</v>
      </c>
      <c r="F11" s="162"/>
      <c r="G11" s="162"/>
      <c r="H11" s="162"/>
      <c r="I11" s="162"/>
      <c r="J11" s="162"/>
      <c r="K11" s="162"/>
      <c r="L11" s="143"/>
    </row>
    <row r="12" spans="1:12" ht="12.75">
      <c r="A12" s="142"/>
      <c r="B12" s="65"/>
      <c r="C12" s="67"/>
      <c r="D12" s="289" t="s">
        <v>18</v>
      </c>
      <c r="E12" s="291" t="s">
        <v>241</v>
      </c>
      <c r="F12" s="293"/>
      <c r="G12" s="289" t="s">
        <v>242</v>
      </c>
      <c r="H12" s="291" t="s">
        <v>243</v>
      </c>
      <c r="I12" s="293"/>
      <c r="J12" s="170" t="s">
        <v>244</v>
      </c>
      <c r="K12" s="170" t="s">
        <v>245</v>
      </c>
      <c r="L12" s="143"/>
    </row>
    <row r="13" spans="1:12" ht="12.75">
      <c r="A13" s="142"/>
      <c r="B13" s="65"/>
      <c r="C13" s="67"/>
      <c r="D13" s="290"/>
      <c r="E13" s="294"/>
      <c r="F13" s="296"/>
      <c r="G13" s="290"/>
      <c r="H13" s="294"/>
      <c r="I13" s="296"/>
      <c r="J13" s="171" t="s">
        <v>246</v>
      </c>
      <c r="K13" s="171" t="s">
        <v>247</v>
      </c>
      <c r="L13" s="143"/>
    </row>
    <row r="14" spans="1:12" ht="12.75">
      <c r="A14" s="142"/>
      <c r="B14" s="65"/>
      <c r="C14" s="67"/>
      <c r="D14" s="172">
        <v>1</v>
      </c>
      <c r="E14" s="367"/>
      <c r="F14" s="368"/>
      <c r="G14" s="173" t="s">
        <v>248</v>
      </c>
      <c r="H14" s="358"/>
      <c r="I14" s="360"/>
      <c r="J14" s="173"/>
      <c r="K14" s="218">
        <f>+Aktivi!F10</f>
        <v>100000</v>
      </c>
      <c r="L14" s="143"/>
    </row>
    <row r="15" spans="1:12" ht="12.75">
      <c r="A15" s="142"/>
      <c r="B15" s="65"/>
      <c r="C15" s="67"/>
      <c r="D15" s="174"/>
      <c r="E15" s="367"/>
      <c r="F15" s="368"/>
      <c r="G15" s="173"/>
      <c r="H15" s="358"/>
      <c r="I15" s="360"/>
      <c r="J15" s="174"/>
      <c r="K15" s="174"/>
      <c r="L15" s="143"/>
    </row>
    <row r="16" spans="1:12" ht="12.75">
      <c r="A16" s="142"/>
      <c r="B16" s="65"/>
      <c r="C16" s="67"/>
      <c r="D16" s="174"/>
      <c r="E16" s="367"/>
      <c r="F16" s="368"/>
      <c r="G16" s="173"/>
      <c r="H16" s="358"/>
      <c r="I16" s="360"/>
      <c r="J16" s="174"/>
      <c r="K16" s="174"/>
      <c r="L16" s="143"/>
    </row>
    <row r="17" spans="1:12" ht="12.75">
      <c r="A17" s="142"/>
      <c r="B17" s="65"/>
      <c r="C17" s="67"/>
      <c r="D17" s="174"/>
      <c r="E17" s="367"/>
      <c r="F17" s="368"/>
      <c r="G17" s="173"/>
      <c r="H17" s="358"/>
      <c r="I17" s="360"/>
      <c r="J17" s="174"/>
      <c r="K17" s="174"/>
      <c r="L17" s="143"/>
    </row>
    <row r="18" spans="1:12" ht="12.75">
      <c r="A18" s="142"/>
      <c r="B18" s="65"/>
      <c r="C18" s="67"/>
      <c r="D18" s="174"/>
      <c r="E18" s="367"/>
      <c r="F18" s="368"/>
      <c r="G18" s="173"/>
      <c r="H18" s="358"/>
      <c r="I18" s="360"/>
      <c r="J18" s="175"/>
      <c r="K18" s="175"/>
      <c r="L18" s="143"/>
    </row>
    <row r="19" spans="1:12" s="53" customFormat="1" ht="21" customHeight="1">
      <c r="A19" s="176"/>
      <c r="B19" s="62"/>
      <c r="C19" s="63"/>
      <c r="D19" s="177"/>
      <c r="E19" s="358" t="s">
        <v>297</v>
      </c>
      <c r="F19" s="359"/>
      <c r="G19" s="359"/>
      <c r="H19" s="359"/>
      <c r="I19" s="360"/>
      <c r="J19" s="174"/>
      <c r="K19" s="219">
        <f>SUM(K14:K18)</f>
        <v>100000</v>
      </c>
      <c r="L19" s="178"/>
    </row>
    <row r="20" spans="1:12" ht="12.75">
      <c r="A20" s="142"/>
      <c r="B20" s="65">
        <v>4</v>
      </c>
      <c r="C20" s="67"/>
      <c r="D20" s="179"/>
      <c r="E20" s="166" t="s">
        <v>29</v>
      </c>
      <c r="F20" s="179"/>
      <c r="G20" s="179"/>
      <c r="H20" s="179"/>
      <c r="I20" s="179"/>
      <c r="J20" s="179"/>
      <c r="K20" s="179"/>
      <c r="L20" s="143"/>
    </row>
    <row r="21" spans="1:12" ht="12.75">
      <c r="A21" s="142"/>
      <c r="B21" s="65"/>
      <c r="C21" s="67"/>
      <c r="D21" s="289" t="s">
        <v>18</v>
      </c>
      <c r="E21" s="291" t="s">
        <v>249</v>
      </c>
      <c r="F21" s="292"/>
      <c r="G21" s="292"/>
      <c r="H21" s="292"/>
      <c r="I21" s="293"/>
      <c r="J21" s="170" t="s">
        <v>244</v>
      </c>
      <c r="K21" s="170" t="s">
        <v>245</v>
      </c>
      <c r="L21" s="143"/>
    </row>
    <row r="22" spans="1:12" ht="12.75">
      <c r="A22" s="142"/>
      <c r="B22" s="65"/>
      <c r="C22" s="67"/>
      <c r="D22" s="290"/>
      <c r="E22" s="294"/>
      <c r="F22" s="295"/>
      <c r="G22" s="295"/>
      <c r="H22" s="295"/>
      <c r="I22" s="296"/>
      <c r="J22" s="171" t="s">
        <v>246</v>
      </c>
      <c r="K22" s="171" t="s">
        <v>247</v>
      </c>
      <c r="L22" s="143"/>
    </row>
    <row r="23" spans="1:12" ht="12.75">
      <c r="A23" s="142"/>
      <c r="B23" s="65"/>
      <c r="C23" s="67"/>
      <c r="D23" s="172"/>
      <c r="E23" s="364" t="s">
        <v>250</v>
      </c>
      <c r="F23" s="365"/>
      <c r="G23" s="365"/>
      <c r="H23" s="365"/>
      <c r="I23" s="366"/>
      <c r="J23" s="173"/>
      <c r="K23" s="218">
        <f>+Aktivi!F11</f>
        <v>36965</v>
      </c>
      <c r="L23" s="143"/>
    </row>
    <row r="24" spans="1:12" ht="12.75">
      <c r="A24" s="142"/>
      <c r="B24" s="65"/>
      <c r="C24" s="67"/>
      <c r="D24" s="174"/>
      <c r="E24" s="364" t="s">
        <v>251</v>
      </c>
      <c r="F24" s="365"/>
      <c r="G24" s="365"/>
      <c r="H24" s="365"/>
      <c r="I24" s="366"/>
      <c r="J24" s="174"/>
      <c r="K24" s="174"/>
      <c r="L24" s="143"/>
    </row>
    <row r="25" spans="1:12" ht="12.75">
      <c r="A25" s="142"/>
      <c r="B25" s="65"/>
      <c r="C25" s="67"/>
      <c r="D25" s="174"/>
      <c r="E25" s="364" t="s">
        <v>252</v>
      </c>
      <c r="F25" s="365"/>
      <c r="G25" s="365"/>
      <c r="H25" s="365"/>
      <c r="I25" s="366"/>
      <c r="J25" s="174"/>
      <c r="K25" s="174"/>
      <c r="L25" s="143"/>
    </row>
    <row r="26" spans="1:12" ht="12.75">
      <c r="A26" s="142"/>
      <c r="B26" s="65"/>
      <c r="C26" s="67"/>
      <c r="D26" s="174"/>
      <c r="E26" s="364"/>
      <c r="F26" s="365"/>
      <c r="G26" s="365"/>
      <c r="H26" s="365"/>
      <c r="I26" s="366"/>
      <c r="J26" s="174"/>
      <c r="K26" s="174"/>
      <c r="L26" s="143"/>
    </row>
    <row r="27" spans="1:12" ht="18" customHeight="1">
      <c r="A27" s="142"/>
      <c r="B27" s="65"/>
      <c r="C27" s="67"/>
      <c r="D27" s="177"/>
      <c r="E27" s="358" t="s">
        <v>297</v>
      </c>
      <c r="F27" s="359"/>
      <c r="G27" s="359"/>
      <c r="H27" s="359"/>
      <c r="I27" s="360"/>
      <c r="J27" s="174"/>
      <c r="K27" s="219">
        <f>SUM(K23:K26)</f>
        <v>36965</v>
      </c>
      <c r="L27" s="143"/>
    </row>
    <row r="28" spans="1:12" ht="12.75">
      <c r="A28" s="142"/>
      <c r="B28" s="65"/>
      <c r="C28" s="67"/>
      <c r="D28" s="67"/>
      <c r="E28" s="67"/>
      <c r="F28" s="67"/>
      <c r="G28" s="67"/>
      <c r="H28" s="67"/>
      <c r="I28" s="67"/>
      <c r="J28" s="67"/>
      <c r="K28" s="67"/>
      <c r="L28" s="143"/>
    </row>
    <row r="29" spans="1:12" ht="12.75">
      <c r="A29" s="142"/>
      <c r="B29" s="65"/>
      <c r="C29" s="67"/>
      <c r="D29" s="67"/>
      <c r="E29" s="67"/>
      <c r="F29" s="67"/>
      <c r="G29" s="67"/>
      <c r="H29" s="67"/>
      <c r="I29" s="67"/>
      <c r="J29" s="67"/>
      <c r="K29" s="67"/>
      <c r="L29" s="143"/>
    </row>
    <row r="30" spans="1:12" ht="12.75">
      <c r="A30" s="142"/>
      <c r="B30" s="65">
        <v>5</v>
      </c>
      <c r="C30" s="67"/>
      <c r="D30" s="180">
        <v>2</v>
      </c>
      <c r="E30" s="181" t="s">
        <v>30</v>
      </c>
      <c r="F30" s="182"/>
      <c r="G30" s="67"/>
      <c r="H30" s="67"/>
      <c r="I30" s="67"/>
      <c r="J30" s="67"/>
      <c r="K30" s="67"/>
      <c r="L30" s="143"/>
    </row>
    <row r="31" spans="1:12" ht="12.75">
      <c r="A31" s="142"/>
      <c r="B31" s="65"/>
      <c r="C31" s="67"/>
      <c r="D31" s="67"/>
      <c r="E31" s="67"/>
      <c r="F31" s="67" t="s">
        <v>253</v>
      </c>
      <c r="G31" s="67"/>
      <c r="H31" s="67"/>
      <c r="I31" s="67"/>
      <c r="J31" s="67"/>
      <c r="K31" s="67"/>
      <c r="L31" s="143"/>
    </row>
    <row r="32" spans="1:12" ht="12.75">
      <c r="A32" s="142"/>
      <c r="B32" s="65"/>
      <c r="C32" s="67"/>
      <c r="D32" s="67"/>
      <c r="E32" s="67"/>
      <c r="F32" s="67"/>
      <c r="G32" s="67"/>
      <c r="H32" s="67"/>
      <c r="I32" s="67"/>
      <c r="J32" s="67"/>
      <c r="K32" s="67"/>
      <c r="L32" s="143"/>
    </row>
    <row r="33" spans="1:12" ht="12.75">
      <c r="A33" s="142"/>
      <c r="B33" s="65">
        <v>6</v>
      </c>
      <c r="C33" s="67"/>
      <c r="D33" s="180">
        <v>3</v>
      </c>
      <c r="E33" s="181" t="s">
        <v>31</v>
      </c>
      <c r="F33" s="182"/>
      <c r="G33" s="67"/>
      <c r="H33" s="67"/>
      <c r="I33" s="67"/>
      <c r="J33" s="67"/>
      <c r="K33" s="67"/>
      <c r="L33" s="143"/>
    </row>
    <row r="34" spans="1:12" ht="12.75">
      <c r="A34" s="142"/>
      <c r="B34" s="65"/>
      <c r="C34" s="67"/>
      <c r="D34" s="183"/>
      <c r="E34" s="184"/>
      <c r="F34" s="182"/>
      <c r="G34" s="67"/>
      <c r="H34" s="67"/>
      <c r="I34" s="67"/>
      <c r="J34" s="67"/>
      <c r="K34" s="67"/>
      <c r="L34" s="143"/>
    </row>
    <row r="35" spans="1:12" ht="12.75">
      <c r="A35" s="142"/>
      <c r="B35" s="65">
        <v>7</v>
      </c>
      <c r="C35" s="67"/>
      <c r="D35" s="185" t="s">
        <v>27</v>
      </c>
      <c r="E35" s="186" t="s">
        <v>32</v>
      </c>
      <c r="F35" s="67"/>
      <c r="G35" s="67"/>
      <c r="H35" s="67"/>
      <c r="I35" s="67">
        <v>5</v>
      </c>
      <c r="J35" s="67"/>
      <c r="K35" s="68">
        <f>+Aktivi!F14</f>
        <v>0</v>
      </c>
      <c r="L35" s="143"/>
    </row>
    <row r="36" spans="1:12" ht="12.75">
      <c r="A36" s="142"/>
      <c r="B36" s="65"/>
      <c r="C36" s="67"/>
      <c r="D36" s="67"/>
      <c r="E36" s="356" t="s">
        <v>254</v>
      </c>
      <c r="F36" s="356"/>
      <c r="G36" s="67"/>
      <c r="H36" s="65" t="s">
        <v>18</v>
      </c>
      <c r="I36" s="67"/>
      <c r="J36" s="65" t="s">
        <v>12</v>
      </c>
      <c r="L36" s="143"/>
    </row>
    <row r="37" spans="1:12" ht="12.75">
      <c r="A37" s="142"/>
      <c r="B37" s="65"/>
      <c r="C37" s="67"/>
      <c r="D37" s="67"/>
      <c r="E37" s="356" t="s">
        <v>255</v>
      </c>
      <c r="F37" s="356"/>
      <c r="G37" s="67"/>
      <c r="H37" s="65" t="s">
        <v>18</v>
      </c>
      <c r="I37" s="187"/>
      <c r="J37" s="65" t="s">
        <v>12</v>
      </c>
      <c r="K37" s="187"/>
      <c r="L37" s="143"/>
    </row>
    <row r="38" spans="1:12" ht="12.75">
      <c r="A38" s="142"/>
      <c r="B38" s="65"/>
      <c r="C38" s="67"/>
      <c r="D38" s="67"/>
      <c r="E38" s="67" t="s">
        <v>256</v>
      </c>
      <c r="F38" s="67"/>
      <c r="G38" s="67"/>
      <c r="H38" s="65" t="s">
        <v>18</v>
      </c>
      <c r="I38" s="187"/>
      <c r="J38" s="65" t="s">
        <v>12</v>
      </c>
      <c r="K38" s="187"/>
      <c r="L38" s="143"/>
    </row>
    <row r="39" spans="1:12" ht="12.75">
      <c r="A39" s="142"/>
      <c r="B39" s="65"/>
      <c r="C39" s="67"/>
      <c r="D39" s="67"/>
      <c r="E39" s="67" t="s">
        <v>257</v>
      </c>
      <c r="F39" s="67"/>
      <c r="G39" s="67"/>
      <c r="H39" s="65" t="s">
        <v>18</v>
      </c>
      <c r="I39" s="187"/>
      <c r="J39" s="65" t="s">
        <v>12</v>
      </c>
      <c r="K39" s="187"/>
      <c r="L39" s="143"/>
    </row>
    <row r="40" spans="1:12" ht="12.75">
      <c r="A40" s="142"/>
      <c r="B40" s="65"/>
      <c r="C40" s="67"/>
      <c r="D40" s="67"/>
      <c r="E40" s="67" t="s">
        <v>258</v>
      </c>
      <c r="F40" s="67"/>
      <c r="G40" s="67"/>
      <c r="H40" s="65" t="s">
        <v>18</v>
      </c>
      <c r="I40" s="187"/>
      <c r="J40" s="65" t="s">
        <v>12</v>
      </c>
      <c r="K40" s="187"/>
      <c r="L40" s="143"/>
    </row>
    <row r="41" spans="1:12" ht="12.75">
      <c r="A41" s="142"/>
      <c r="B41" s="65"/>
      <c r="C41" s="67"/>
      <c r="D41" s="67"/>
      <c r="E41" s="67" t="s">
        <v>259</v>
      </c>
      <c r="F41" s="67"/>
      <c r="G41" s="67"/>
      <c r="H41" s="65" t="s">
        <v>18</v>
      </c>
      <c r="I41" s="187"/>
      <c r="J41" s="65" t="s">
        <v>12</v>
      </c>
      <c r="K41" s="187"/>
      <c r="L41" s="143"/>
    </row>
    <row r="42" spans="1:12" ht="12.75">
      <c r="A42" s="142"/>
      <c r="B42" s="65"/>
      <c r="C42" s="67"/>
      <c r="D42" s="67"/>
      <c r="E42" s="357" t="s">
        <v>260</v>
      </c>
      <c r="F42" s="357"/>
      <c r="G42" s="67"/>
      <c r="H42" s="65" t="s">
        <v>18</v>
      </c>
      <c r="I42" s="187"/>
      <c r="J42" s="65" t="s">
        <v>12</v>
      </c>
      <c r="K42" s="187"/>
      <c r="L42" s="143"/>
    </row>
    <row r="43" spans="1:12" ht="12.75">
      <c r="A43" s="142"/>
      <c r="B43" s="65"/>
      <c r="C43" s="67"/>
      <c r="D43" s="67"/>
      <c r="E43" s="188" t="s">
        <v>261</v>
      </c>
      <c r="F43" s="67"/>
      <c r="G43" s="67"/>
      <c r="H43" s="65" t="s">
        <v>18</v>
      </c>
      <c r="I43" s="187"/>
      <c r="J43" s="65" t="s">
        <v>12</v>
      </c>
      <c r="K43" s="187"/>
      <c r="L43" s="143"/>
    </row>
    <row r="44" spans="1:12" ht="12.75">
      <c r="A44" s="142"/>
      <c r="B44" s="65"/>
      <c r="C44" s="67"/>
      <c r="D44" s="67"/>
      <c r="E44" s="188" t="s">
        <v>262</v>
      </c>
      <c r="F44" s="67"/>
      <c r="G44" s="67"/>
      <c r="H44" s="65" t="s">
        <v>18</v>
      </c>
      <c r="I44" s="187"/>
      <c r="J44" s="65" t="s">
        <v>12</v>
      </c>
      <c r="K44" s="187"/>
      <c r="L44" s="143"/>
    </row>
    <row r="45" spans="1:12" ht="12.75">
      <c r="A45" s="142"/>
      <c r="B45" s="65"/>
      <c r="C45" s="67"/>
      <c r="D45" s="67"/>
      <c r="E45" s="67"/>
      <c r="F45" s="67"/>
      <c r="G45" s="67"/>
      <c r="H45" s="67"/>
      <c r="I45" s="67"/>
      <c r="J45" s="67"/>
      <c r="K45" s="67"/>
      <c r="L45" s="143"/>
    </row>
    <row r="46" spans="1:12" ht="12.75">
      <c r="A46" s="142"/>
      <c r="B46" s="65">
        <v>8</v>
      </c>
      <c r="C46" s="67"/>
      <c r="D46" s="185" t="s">
        <v>27</v>
      </c>
      <c r="E46" s="186" t="s">
        <v>33</v>
      </c>
      <c r="F46" s="67"/>
      <c r="G46" s="67"/>
      <c r="H46" s="67"/>
      <c r="I46" s="67"/>
      <c r="J46" s="67"/>
      <c r="K46" s="67"/>
      <c r="L46" s="143"/>
    </row>
    <row r="47" spans="1:12" ht="12.75">
      <c r="A47" s="142"/>
      <c r="B47" s="65"/>
      <c r="C47" s="67"/>
      <c r="D47" s="67"/>
      <c r="E47" s="67"/>
      <c r="F47" s="67"/>
      <c r="G47" s="67"/>
      <c r="H47" s="67"/>
      <c r="I47" s="67"/>
      <c r="J47" s="67"/>
      <c r="K47" s="67"/>
      <c r="L47" s="143"/>
    </row>
    <row r="48" spans="1:12" ht="12.75">
      <c r="A48" s="142"/>
      <c r="B48" s="65">
        <v>9</v>
      </c>
      <c r="C48" s="67"/>
      <c r="D48" s="185" t="s">
        <v>27</v>
      </c>
      <c r="E48" s="186" t="s">
        <v>34</v>
      </c>
      <c r="F48" s="67"/>
      <c r="G48" s="361"/>
      <c r="H48" s="361"/>
      <c r="I48" s="67"/>
      <c r="J48" s="67"/>
      <c r="K48" s="67"/>
      <c r="L48" s="143"/>
    </row>
    <row r="49" spans="1:12" ht="12.75">
      <c r="A49" s="142"/>
      <c r="B49" s="65"/>
      <c r="C49" s="67"/>
      <c r="D49" s="67"/>
      <c r="E49" s="67"/>
      <c r="F49" s="67" t="s">
        <v>263</v>
      </c>
      <c r="G49" s="67"/>
      <c r="H49" s="67"/>
      <c r="I49" s="67"/>
      <c r="J49" s="65" t="s">
        <v>12</v>
      </c>
      <c r="K49" s="67">
        <v>0</v>
      </c>
      <c r="L49" s="143"/>
    </row>
    <row r="50" spans="1:12" ht="12.75">
      <c r="A50" s="142"/>
      <c r="B50" s="65"/>
      <c r="C50" s="67"/>
      <c r="D50" s="67"/>
      <c r="E50" s="67"/>
      <c r="F50" s="67" t="s">
        <v>264</v>
      </c>
      <c r="G50" s="67"/>
      <c r="H50" s="67"/>
      <c r="I50" s="67"/>
      <c r="J50" s="65" t="s">
        <v>12</v>
      </c>
      <c r="K50" s="217">
        <f>+Rezultat!E29</f>
        <v>0</v>
      </c>
      <c r="L50" s="143"/>
    </row>
    <row r="51" spans="1:12" s="156" customFormat="1" ht="12.75">
      <c r="A51" s="153"/>
      <c r="B51" s="189"/>
      <c r="C51" s="154"/>
      <c r="D51" s="154"/>
      <c r="E51" s="154"/>
      <c r="F51" s="154" t="s">
        <v>265</v>
      </c>
      <c r="G51" s="154"/>
      <c r="H51" s="154"/>
      <c r="I51" s="154"/>
      <c r="J51" s="65" t="s">
        <v>12</v>
      </c>
      <c r="K51" s="187"/>
      <c r="L51" s="155"/>
    </row>
    <row r="52" spans="1:12" s="156" customFormat="1" ht="12.75">
      <c r="A52" s="153"/>
      <c r="B52" s="189"/>
      <c r="C52" s="154"/>
      <c r="D52" s="154"/>
      <c r="E52" s="154"/>
      <c r="F52" s="154" t="s">
        <v>266</v>
      </c>
      <c r="G52" s="154"/>
      <c r="H52" s="154"/>
      <c r="I52" s="154"/>
      <c r="J52" s="65" t="s">
        <v>12</v>
      </c>
      <c r="K52" s="187"/>
      <c r="L52" s="155"/>
    </row>
    <row r="53" spans="1:12" s="156" customFormat="1" ht="15">
      <c r="A53" s="153"/>
      <c r="B53" s="189"/>
      <c r="C53" s="154"/>
      <c r="F53" s="154" t="s">
        <v>267</v>
      </c>
      <c r="G53" s="190"/>
      <c r="H53" s="190"/>
      <c r="I53" s="190"/>
      <c r="J53" s="65" t="s">
        <v>12</v>
      </c>
      <c r="K53" s="217">
        <f>+Aktivi!G16</f>
        <v>0</v>
      </c>
      <c r="L53" s="155"/>
    </row>
    <row r="54" spans="1:12" s="156" customFormat="1" ht="15">
      <c r="A54" s="153"/>
      <c r="B54" s="189">
        <v>10</v>
      </c>
      <c r="C54" s="154"/>
      <c r="D54" s="185" t="s">
        <v>27</v>
      </c>
      <c r="E54" s="186" t="s">
        <v>35</v>
      </c>
      <c r="F54" s="190"/>
      <c r="G54" s="190"/>
      <c r="H54" s="190"/>
      <c r="I54" s="190"/>
      <c r="J54" s="190"/>
      <c r="K54" s="190"/>
      <c r="L54" s="155"/>
    </row>
    <row r="55" spans="1:12" s="156" customFormat="1" ht="12.75">
      <c r="A55" s="153"/>
      <c r="B55" s="189"/>
      <c r="C55" s="154"/>
      <c r="D55" s="154"/>
      <c r="E55" s="154"/>
      <c r="F55" s="154" t="s">
        <v>268</v>
      </c>
      <c r="G55" s="154"/>
      <c r="H55" s="154"/>
      <c r="I55" s="154"/>
      <c r="J55" s="65" t="s">
        <v>12</v>
      </c>
      <c r="K55" s="191"/>
      <c r="L55" s="155"/>
    </row>
    <row r="56" spans="1:12" s="156" customFormat="1" ht="12.75">
      <c r="A56" s="153"/>
      <c r="B56" s="189"/>
      <c r="C56" s="154"/>
      <c r="D56" s="154"/>
      <c r="E56" s="154"/>
      <c r="F56" s="154" t="s">
        <v>269</v>
      </c>
      <c r="G56" s="154"/>
      <c r="H56" s="154"/>
      <c r="I56" s="154"/>
      <c r="J56" s="65" t="s">
        <v>12</v>
      </c>
      <c r="K56" s="187">
        <v>0</v>
      </c>
      <c r="L56" s="155"/>
    </row>
    <row r="57" spans="1:12" s="156" customFormat="1" ht="12.75">
      <c r="A57" s="153"/>
      <c r="B57" s="189"/>
      <c r="C57" s="154"/>
      <c r="D57" s="154"/>
      <c r="E57" s="154"/>
      <c r="F57" s="192" t="s">
        <v>270</v>
      </c>
      <c r="G57" s="154"/>
      <c r="H57" s="154"/>
      <c r="I57" s="154"/>
      <c r="J57" s="65" t="s">
        <v>12</v>
      </c>
      <c r="K57" s="187">
        <v>0</v>
      </c>
      <c r="L57" s="155"/>
    </row>
    <row r="58" spans="1:12" s="156" customFormat="1" ht="12.75">
      <c r="A58" s="153"/>
      <c r="B58" s="189"/>
      <c r="C58" s="154"/>
      <c r="D58" s="154"/>
      <c r="E58" s="154"/>
      <c r="F58" s="154" t="s">
        <v>296</v>
      </c>
      <c r="G58" s="154"/>
      <c r="H58" s="154"/>
      <c r="I58" s="154"/>
      <c r="J58" s="65" t="s">
        <v>12</v>
      </c>
      <c r="K58" s="193">
        <v>0</v>
      </c>
      <c r="L58" s="155"/>
    </row>
    <row r="59" spans="1:12" s="156" customFormat="1" ht="12.75">
      <c r="A59" s="153"/>
      <c r="B59" s="189"/>
      <c r="C59" s="154"/>
      <c r="D59" s="154"/>
      <c r="E59" s="194"/>
      <c r="F59" s="194"/>
      <c r="G59" s="194"/>
      <c r="H59" s="194"/>
      <c r="I59" s="194"/>
      <c r="J59" s="189"/>
      <c r="K59" s="194"/>
      <c r="L59" s="155"/>
    </row>
    <row r="60" spans="1:12" ht="12.75">
      <c r="A60" s="153"/>
      <c r="B60" s="189"/>
      <c r="C60" s="154"/>
      <c r="D60" s="154"/>
      <c r="E60" s="194"/>
      <c r="F60" s="194"/>
      <c r="G60" s="194"/>
      <c r="H60" s="194"/>
      <c r="I60" s="194"/>
      <c r="J60" s="189"/>
      <c r="K60" s="194"/>
      <c r="L60" s="155"/>
    </row>
    <row r="61" spans="1:12" ht="12.75">
      <c r="A61" s="153"/>
      <c r="B61" s="183">
        <v>11</v>
      </c>
      <c r="C61" s="195"/>
      <c r="D61" s="185" t="s">
        <v>27</v>
      </c>
      <c r="E61" s="186" t="s">
        <v>36</v>
      </c>
      <c r="F61" s="164"/>
      <c r="G61" s="165"/>
      <c r="H61" s="67"/>
      <c r="J61" s="65"/>
      <c r="K61" s="67"/>
      <c r="L61" s="155"/>
    </row>
    <row r="62" spans="1:12" ht="12.75">
      <c r="A62" s="153"/>
      <c r="B62" s="166"/>
      <c r="C62" s="150"/>
      <c r="E62" s="186"/>
      <c r="F62" s="169"/>
      <c r="G62" s="67"/>
      <c r="H62" s="67"/>
      <c r="J62" s="65"/>
      <c r="K62" s="67"/>
      <c r="L62" s="155"/>
    </row>
    <row r="63" spans="1:12" ht="12.75">
      <c r="A63" s="153"/>
      <c r="B63" s="65">
        <v>12</v>
      </c>
      <c r="C63" s="67"/>
      <c r="D63" s="185" t="s">
        <v>27</v>
      </c>
      <c r="E63" s="186"/>
      <c r="F63" s="162"/>
      <c r="G63" s="162"/>
      <c r="H63" s="162"/>
      <c r="J63" s="65" t="s">
        <v>271</v>
      </c>
      <c r="K63" s="162"/>
      <c r="L63" s="155"/>
    </row>
    <row r="64" spans="1:12" ht="12.75">
      <c r="A64" s="153"/>
      <c r="B64" s="65"/>
      <c r="C64" s="67"/>
      <c r="E64" s="63"/>
      <c r="F64" s="63"/>
      <c r="G64" s="63"/>
      <c r="H64" s="63"/>
      <c r="J64" s="65"/>
      <c r="K64" s="65"/>
      <c r="L64" s="155"/>
    </row>
    <row r="65" spans="1:12" ht="12.75">
      <c r="A65" s="153"/>
      <c r="B65" s="65">
        <v>13</v>
      </c>
      <c r="C65" s="67"/>
      <c r="D65" s="185" t="s">
        <v>27</v>
      </c>
      <c r="E65" s="63"/>
      <c r="F65" s="63"/>
      <c r="G65" s="63"/>
      <c r="H65" s="63"/>
      <c r="J65" s="65" t="s">
        <v>271</v>
      </c>
      <c r="K65" s="65"/>
      <c r="L65" s="155"/>
    </row>
    <row r="66" spans="1:12" ht="12.75">
      <c r="A66" s="153"/>
      <c r="B66" s="65"/>
      <c r="C66" s="67"/>
      <c r="E66" s="196"/>
      <c r="F66" s="196"/>
      <c r="G66" s="162"/>
      <c r="H66" s="162"/>
      <c r="J66" s="65"/>
      <c r="K66" s="162"/>
      <c r="L66" s="155"/>
    </row>
    <row r="67" spans="1:12" ht="12.75">
      <c r="A67" s="153"/>
      <c r="B67" s="65">
        <v>14</v>
      </c>
      <c r="C67" s="67"/>
      <c r="D67" s="163">
        <v>4</v>
      </c>
      <c r="E67" s="197" t="s">
        <v>37</v>
      </c>
      <c r="F67" s="196"/>
      <c r="G67" s="162"/>
      <c r="H67" s="162"/>
      <c r="J67" s="65"/>
      <c r="K67" s="67"/>
      <c r="L67" s="155"/>
    </row>
    <row r="68" spans="1:12" ht="12.75">
      <c r="A68" s="153"/>
      <c r="B68" s="65"/>
      <c r="C68" s="67"/>
      <c r="D68" s="67"/>
      <c r="E68" s="196"/>
      <c r="F68" s="196"/>
      <c r="G68" s="162"/>
      <c r="H68" s="162"/>
      <c r="J68" s="65"/>
      <c r="K68" s="67"/>
      <c r="L68" s="155"/>
    </row>
    <row r="69" spans="1:12" ht="12.75">
      <c r="A69" s="153"/>
      <c r="B69" s="65">
        <v>15</v>
      </c>
      <c r="C69" s="67"/>
      <c r="D69" s="150" t="s">
        <v>27</v>
      </c>
      <c r="E69" s="198" t="s">
        <v>38</v>
      </c>
      <c r="F69" s="196"/>
      <c r="G69" s="162"/>
      <c r="H69" s="162"/>
      <c r="J69" s="65" t="s">
        <v>12</v>
      </c>
      <c r="K69" s="68">
        <f>+Aktivi!F22</f>
        <v>0</v>
      </c>
      <c r="L69" s="155"/>
    </row>
    <row r="70" spans="1:12" ht="12.75">
      <c r="A70" s="153"/>
      <c r="C70" s="67"/>
      <c r="D70" s="149"/>
      <c r="E70" s="199"/>
      <c r="F70" s="196"/>
      <c r="G70" s="162"/>
      <c r="H70" s="162"/>
      <c r="J70" s="65"/>
      <c r="K70" s="200"/>
      <c r="L70" s="155"/>
    </row>
    <row r="71" spans="1:12" ht="12.75">
      <c r="A71" s="153"/>
      <c r="B71" s="65">
        <v>16</v>
      </c>
      <c r="C71" s="63"/>
      <c r="D71" s="150" t="s">
        <v>27</v>
      </c>
      <c r="E71" s="198" t="s">
        <v>39</v>
      </c>
      <c r="F71" s="201"/>
      <c r="G71" s="201"/>
      <c r="H71" s="201"/>
      <c r="J71" s="65" t="s">
        <v>271</v>
      </c>
      <c r="K71" s="201"/>
      <c r="L71" s="155"/>
    </row>
    <row r="72" spans="1:12" ht="12.75">
      <c r="A72" s="153"/>
      <c r="C72" s="67"/>
      <c r="D72" s="149"/>
      <c r="E72" s="199"/>
      <c r="F72" s="179"/>
      <c r="G72" s="179"/>
      <c r="H72" s="179"/>
      <c r="J72" s="65"/>
      <c r="K72" s="179"/>
      <c r="L72" s="155"/>
    </row>
    <row r="73" spans="1:12" ht="12.75">
      <c r="A73" s="153"/>
      <c r="B73" s="62">
        <v>17</v>
      </c>
      <c r="C73" s="67"/>
      <c r="D73" s="169" t="s">
        <v>27</v>
      </c>
      <c r="E73" s="202" t="s">
        <v>40</v>
      </c>
      <c r="F73" s="179"/>
      <c r="G73" s="179"/>
      <c r="H73" s="179"/>
      <c r="J73" s="65" t="s">
        <v>271</v>
      </c>
      <c r="K73" s="179"/>
      <c r="L73" s="155"/>
    </row>
    <row r="74" spans="1:12" ht="12.75">
      <c r="A74" s="153"/>
      <c r="B74" s="65"/>
      <c r="C74" s="67"/>
      <c r="D74" s="149"/>
      <c r="E74" s="199"/>
      <c r="F74" s="63"/>
      <c r="G74" s="63"/>
      <c r="H74" s="63"/>
      <c r="J74" s="65"/>
      <c r="K74" s="65"/>
      <c r="L74" s="155"/>
    </row>
    <row r="75" spans="1:12" ht="12.75">
      <c r="A75" s="153"/>
      <c r="B75" s="65">
        <v>18</v>
      </c>
      <c r="C75" s="67"/>
      <c r="D75" s="150" t="s">
        <v>27</v>
      </c>
      <c r="E75" s="203" t="s">
        <v>41</v>
      </c>
      <c r="F75" s="63"/>
      <c r="G75" s="63"/>
      <c r="H75" s="63"/>
      <c r="J75" s="65" t="s">
        <v>271</v>
      </c>
      <c r="K75" s="65"/>
      <c r="L75" s="155"/>
    </row>
    <row r="76" spans="1:12" ht="12.75">
      <c r="A76" s="153"/>
      <c r="B76" s="65"/>
      <c r="C76" s="67"/>
      <c r="D76" s="149"/>
      <c r="E76" s="199"/>
      <c r="F76" s="196"/>
      <c r="G76" s="196"/>
      <c r="H76" s="196"/>
      <c r="J76" s="65"/>
      <c r="K76" s="162"/>
      <c r="L76" s="155"/>
    </row>
    <row r="77" spans="1:12" ht="12.75">
      <c r="A77" s="153"/>
      <c r="B77" s="65">
        <v>19</v>
      </c>
      <c r="C77" s="67"/>
      <c r="D77" s="150" t="s">
        <v>27</v>
      </c>
      <c r="E77" s="204" t="s">
        <v>42</v>
      </c>
      <c r="F77" s="196"/>
      <c r="G77" s="196"/>
      <c r="H77" s="196"/>
      <c r="J77" s="65" t="s">
        <v>271</v>
      </c>
      <c r="K77" s="67"/>
      <c r="L77" s="155"/>
    </row>
    <row r="78" spans="1:12" ht="12.75">
      <c r="A78" s="153"/>
      <c r="B78" s="65"/>
      <c r="C78" s="67"/>
      <c r="D78" s="149"/>
      <c r="E78" s="199"/>
      <c r="F78" s="196"/>
      <c r="G78" s="196"/>
      <c r="H78" s="196"/>
      <c r="J78" s="65"/>
      <c r="K78" s="67"/>
      <c r="L78" s="155"/>
    </row>
    <row r="79" spans="1:12" ht="12.75">
      <c r="A79" s="153"/>
      <c r="B79" s="65">
        <v>20</v>
      </c>
      <c r="C79" s="67"/>
      <c r="D79" s="169" t="s">
        <v>27</v>
      </c>
      <c r="E79" s="186" t="s">
        <v>43</v>
      </c>
      <c r="F79" s="196"/>
      <c r="G79" s="196"/>
      <c r="H79" s="196"/>
      <c r="J79" s="65" t="s">
        <v>271</v>
      </c>
      <c r="K79" s="67"/>
      <c r="L79" s="155"/>
    </row>
    <row r="80" spans="1:12" ht="12.75">
      <c r="A80" s="153"/>
      <c r="B80" s="65"/>
      <c r="C80" s="67"/>
      <c r="D80" s="149"/>
      <c r="E80" s="199"/>
      <c r="F80" s="201"/>
      <c r="G80" s="201"/>
      <c r="H80" s="201"/>
      <c r="J80" s="65"/>
      <c r="K80" s="201"/>
      <c r="L80" s="155"/>
    </row>
    <row r="81" spans="1:12" ht="12.75">
      <c r="A81" s="153"/>
      <c r="B81" s="65">
        <v>21</v>
      </c>
      <c r="C81" s="67"/>
      <c r="D81" s="169" t="s">
        <v>27</v>
      </c>
      <c r="E81" s="186"/>
      <c r="F81" s="67"/>
      <c r="G81" s="67"/>
      <c r="H81" s="67"/>
      <c r="J81" s="65" t="s">
        <v>271</v>
      </c>
      <c r="K81" s="67"/>
      <c r="L81" s="155"/>
    </row>
    <row r="82" spans="1:12" ht="12.75">
      <c r="A82" s="153"/>
      <c r="B82" s="65"/>
      <c r="C82" s="67"/>
      <c r="D82" s="183"/>
      <c r="E82" s="184"/>
      <c r="F82" s="182"/>
      <c r="G82" s="67"/>
      <c r="H82" s="67"/>
      <c r="J82" s="65"/>
      <c r="K82" s="67"/>
      <c r="L82" s="155"/>
    </row>
    <row r="83" spans="1:12" ht="12.75">
      <c r="A83" s="153"/>
      <c r="B83" s="65">
        <v>22</v>
      </c>
      <c r="C83" s="67"/>
      <c r="D83" s="163">
        <v>5</v>
      </c>
      <c r="E83" s="197" t="s">
        <v>44</v>
      </c>
      <c r="F83" s="169"/>
      <c r="G83" s="67"/>
      <c r="H83" s="67"/>
      <c r="J83" s="65" t="s">
        <v>271</v>
      </c>
      <c r="K83" s="67"/>
      <c r="L83" s="155"/>
    </row>
    <row r="84" spans="1:12" ht="12.75">
      <c r="A84" s="153"/>
      <c r="B84" s="65"/>
      <c r="C84" s="67"/>
      <c r="D84" s="67"/>
      <c r="E84" s="67"/>
      <c r="F84" s="67"/>
      <c r="G84" s="67"/>
      <c r="H84" s="67"/>
      <c r="J84" s="65"/>
      <c r="K84" s="67"/>
      <c r="L84" s="155"/>
    </row>
    <row r="85" spans="1:12" ht="12.75">
      <c r="A85" s="153"/>
      <c r="B85" s="65">
        <v>23</v>
      </c>
      <c r="C85" s="67"/>
      <c r="D85" s="163">
        <v>6</v>
      </c>
      <c r="E85" s="197" t="s">
        <v>45</v>
      </c>
      <c r="F85" s="169"/>
      <c r="G85" s="67"/>
      <c r="H85" s="67"/>
      <c r="J85" s="65" t="s">
        <v>271</v>
      </c>
      <c r="K85" s="67"/>
      <c r="L85" s="155"/>
    </row>
    <row r="86" spans="1:12" ht="12.75">
      <c r="A86" s="153"/>
      <c r="B86" s="65"/>
      <c r="C86" s="67"/>
      <c r="G86" s="67"/>
      <c r="H86" s="67"/>
      <c r="J86" s="65"/>
      <c r="K86" s="67"/>
      <c r="L86" s="155"/>
    </row>
    <row r="87" spans="1:12" ht="12.75">
      <c r="A87" s="153"/>
      <c r="B87" s="65">
        <v>24</v>
      </c>
      <c r="C87" s="67"/>
      <c r="D87" s="163">
        <v>7</v>
      </c>
      <c r="E87" s="197" t="s">
        <v>46</v>
      </c>
      <c r="F87" s="169"/>
      <c r="G87" s="67"/>
      <c r="H87" s="67"/>
      <c r="J87" s="65" t="s">
        <v>271</v>
      </c>
      <c r="K87" s="67"/>
      <c r="L87" s="155"/>
    </row>
    <row r="88" spans="1:12" ht="12.75">
      <c r="A88" s="153"/>
      <c r="B88" s="65"/>
      <c r="G88" s="67"/>
      <c r="H88" s="65"/>
      <c r="J88" s="65"/>
      <c r="K88" s="67"/>
      <c r="L88" s="155"/>
    </row>
    <row r="89" spans="1:12" ht="12.75">
      <c r="A89" s="153"/>
      <c r="B89" s="65">
        <v>25</v>
      </c>
      <c r="C89" s="67"/>
      <c r="D89" s="185" t="s">
        <v>27</v>
      </c>
      <c r="E89" s="169" t="s">
        <v>47</v>
      </c>
      <c r="G89" s="67"/>
      <c r="H89" s="65"/>
      <c r="J89" s="65" t="s">
        <v>271</v>
      </c>
      <c r="K89" s="67"/>
      <c r="L89" s="155"/>
    </row>
    <row r="90" spans="1:12" ht="12.75">
      <c r="A90" s="153"/>
      <c r="C90" s="67"/>
      <c r="D90" s="67"/>
      <c r="E90" s="67"/>
      <c r="F90" s="67"/>
      <c r="G90" s="67"/>
      <c r="H90" s="65"/>
      <c r="J90" s="65"/>
      <c r="K90" s="67"/>
      <c r="L90" s="155"/>
    </row>
    <row r="91" spans="1:12" ht="12.75">
      <c r="A91" s="153"/>
      <c r="B91" s="54">
        <v>26</v>
      </c>
      <c r="C91" s="67"/>
      <c r="D91" s="185" t="s">
        <v>27</v>
      </c>
      <c r="E91" s="67"/>
      <c r="F91" s="67"/>
      <c r="G91" s="67"/>
      <c r="H91" s="65"/>
      <c r="J91" s="65" t="s">
        <v>271</v>
      </c>
      <c r="K91" s="67"/>
      <c r="L91" s="155"/>
    </row>
    <row r="92" spans="1:12" ht="12.75">
      <c r="A92" s="153"/>
      <c r="B92" s="65"/>
      <c r="C92" s="67"/>
      <c r="E92" s="169"/>
      <c r="F92" s="67"/>
      <c r="G92" s="67"/>
      <c r="H92" s="65"/>
      <c r="J92" s="65"/>
      <c r="K92" s="67"/>
      <c r="L92" s="155"/>
    </row>
    <row r="93" spans="1:12" ht="12.75">
      <c r="A93" s="153"/>
      <c r="B93" s="65">
        <v>27</v>
      </c>
      <c r="C93" s="67"/>
      <c r="D93" s="194" t="s">
        <v>48</v>
      </c>
      <c r="E93" s="194" t="s">
        <v>272</v>
      </c>
      <c r="F93" s="67"/>
      <c r="G93" s="67"/>
      <c r="H93" s="65"/>
      <c r="J93" s="65" t="s">
        <v>271</v>
      </c>
      <c r="K93" s="67"/>
      <c r="L93" s="155"/>
    </row>
    <row r="94" spans="1:12" ht="12.75">
      <c r="A94" s="153"/>
      <c r="B94" s="65"/>
      <c r="C94" s="67"/>
      <c r="D94" s="67"/>
      <c r="E94" s="196"/>
      <c r="F94" s="196"/>
      <c r="G94" s="67"/>
      <c r="H94" s="65"/>
      <c r="J94" s="65"/>
      <c r="K94" s="67"/>
      <c r="L94" s="155"/>
    </row>
    <row r="95" spans="1:12" ht="12.75">
      <c r="A95" s="153"/>
      <c r="B95" s="65">
        <v>28</v>
      </c>
      <c r="C95" s="67"/>
      <c r="D95" s="194">
        <v>1</v>
      </c>
      <c r="E95" s="205" t="s">
        <v>50</v>
      </c>
      <c r="F95" s="67"/>
      <c r="G95" s="67"/>
      <c r="H95" s="65"/>
      <c r="J95" s="65" t="s">
        <v>271</v>
      </c>
      <c r="K95" s="67"/>
      <c r="L95" s="155"/>
    </row>
    <row r="96" spans="1:12" ht="12.75">
      <c r="A96" s="153"/>
      <c r="B96" s="65"/>
      <c r="C96" s="67"/>
      <c r="D96" s="194"/>
      <c r="E96" s="205"/>
      <c r="F96" s="67"/>
      <c r="G96" s="67"/>
      <c r="H96" s="65"/>
      <c r="J96" s="65"/>
      <c r="K96" s="67"/>
      <c r="L96" s="155"/>
    </row>
    <row r="97" spans="1:12" ht="12.75">
      <c r="A97" s="153"/>
      <c r="B97" s="65">
        <v>29</v>
      </c>
      <c r="C97" s="67"/>
      <c r="D97" s="194">
        <v>2</v>
      </c>
      <c r="E97" s="194" t="s">
        <v>51</v>
      </c>
      <c r="F97" s="67"/>
      <c r="G97" s="67"/>
      <c r="H97" s="67"/>
      <c r="J97" s="65" t="s">
        <v>271</v>
      </c>
      <c r="K97" s="67"/>
      <c r="L97" s="155"/>
    </row>
    <row r="98" spans="1:12" ht="12.75">
      <c r="A98" s="153"/>
      <c r="B98" s="65"/>
      <c r="C98" s="67"/>
      <c r="D98" s="67"/>
      <c r="E98" s="67"/>
      <c r="F98" s="67"/>
      <c r="G98" s="67"/>
      <c r="H98" s="67"/>
      <c r="I98" s="67"/>
      <c r="J98" s="67"/>
      <c r="K98" s="67"/>
      <c r="L98" s="155"/>
    </row>
    <row r="99" spans="1:12" ht="12.75">
      <c r="A99" s="153"/>
      <c r="B99" s="65"/>
      <c r="C99" s="67"/>
      <c r="D99" s="67"/>
      <c r="E99" s="67"/>
      <c r="F99" s="67" t="s">
        <v>273</v>
      </c>
      <c r="G99" s="67"/>
      <c r="H99" s="67"/>
      <c r="I99" s="67"/>
      <c r="J99" s="67"/>
      <c r="K99" s="67"/>
      <c r="L99" s="155"/>
    </row>
    <row r="100" spans="1:12" ht="12.75">
      <c r="A100" s="153"/>
      <c r="B100" s="65"/>
      <c r="C100" s="67"/>
      <c r="D100" s="362" t="s">
        <v>18</v>
      </c>
      <c r="E100" s="362" t="s">
        <v>149</v>
      </c>
      <c r="F100" s="353" t="s">
        <v>274</v>
      </c>
      <c r="G100" s="354"/>
      <c r="H100" s="355"/>
      <c r="I100" s="353" t="s">
        <v>275</v>
      </c>
      <c r="J100" s="354"/>
      <c r="K100" s="355"/>
      <c r="L100" s="155"/>
    </row>
    <row r="101" spans="1:12" ht="12.75">
      <c r="A101" s="153"/>
      <c r="B101" s="65"/>
      <c r="C101" s="67"/>
      <c r="D101" s="363"/>
      <c r="E101" s="363"/>
      <c r="F101" s="206" t="s">
        <v>295</v>
      </c>
      <c r="G101" s="206" t="s">
        <v>276</v>
      </c>
      <c r="H101" s="206" t="s">
        <v>277</v>
      </c>
      <c r="I101" s="206" t="s">
        <v>295</v>
      </c>
      <c r="J101" s="206" t="s">
        <v>276</v>
      </c>
      <c r="K101" s="206" t="s">
        <v>277</v>
      </c>
      <c r="L101" s="155"/>
    </row>
    <row r="102" spans="1:12" ht="12.75">
      <c r="A102" s="153"/>
      <c r="B102" s="65">
        <v>30</v>
      </c>
      <c r="C102" s="67"/>
      <c r="D102" s="207"/>
      <c r="E102" t="s">
        <v>52</v>
      </c>
      <c r="F102" s="207"/>
      <c r="G102" s="207"/>
      <c r="H102" s="207"/>
      <c r="I102" s="207"/>
      <c r="J102" s="207"/>
      <c r="K102" s="207"/>
      <c r="L102" s="155"/>
    </row>
    <row r="103" spans="1:12" ht="12.75">
      <c r="A103" s="153"/>
      <c r="B103" s="65">
        <v>31</v>
      </c>
      <c r="C103" s="67"/>
      <c r="D103" s="207"/>
      <c r="E103" s="208" t="s">
        <v>53</v>
      </c>
      <c r="F103" s="207"/>
      <c r="G103" s="207"/>
      <c r="H103" s="207"/>
      <c r="I103" s="207"/>
      <c r="J103" s="207"/>
      <c r="K103" s="207"/>
      <c r="L103" s="155"/>
    </row>
    <row r="104" spans="1:12" ht="12.75">
      <c r="A104" s="153"/>
      <c r="B104" s="65">
        <v>32</v>
      </c>
      <c r="C104" s="67"/>
      <c r="D104" s="207"/>
      <c r="E104" s="208" t="s">
        <v>278</v>
      </c>
      <c r="F104" s="216">
        <f>+Aktivi!G36</f>
        <v>0</v>
      </c>
      <c r="G104" s="207">
        <v>0</v>
      </c>
      <c r="H104" s="216">
        <f>+F104-G104</f>
        <v>0</v>
      </c>
      <c r="I104" s="207">
        <v>0</v>
      </c>
      <c r="J104" s="216">
        <f>+Rezultat!F16</f>
        <v>0</v>
      </c>
      <c r="K104" s="216">
        <f>+I104-J104</f>
        <v>0</v>
      </c>
      <c r="L104" s="155"/>
    </row>
    <row r="105" spans="1:12" ht="12.75">
      <c r="A105" s="153"/>
      <c r="B105" s="65">
        <v>33</v>
      </c>
      <c r="C105" s="67"/>
      <c r="D105" s="174"/>
      <c r="E105" s="208" t="s">
        <v>279</v>
      </c>
      <c r="F105" s="174"/>
      <c r="G105" s="174"/>
      <c r="H105" s="174"/>
      <c r="I105" s="174"/>
      <c r="J105" s="174"/>
      <c r="K105" s="174"/>
      <c r="L105" s="155"/>
    </row>
    <row r="106" spans="1:12" ht="12.75">
      <c r="A106" s="153"/>
      <c r="B106" s="65"/>
      <c r="C106" s="67"/>
      <c r="D106" s="174"/>
      <c r="E106" s="174"/>
      <c r="F106" s="174"/>
      <c r="G106" s="174"/>
      <c r="H106" s="174"/>
      <c r="I106" s="174"/>
      <c r="J106" s="174"/>
      <c r="K106" s="174"/>
      <c r="L106" s="155"/>
    </row>
    <row r="107" spans="1:12" ht="12.75">
      <c r="A107" s="153"/>
      <c r="B107" s="189"/>
      <c r="C107" s="154"/>
      <c r="D107" s="154"/>
      <c r="E107" s="194"/>
      <c r="F107" s="194"/>
      <c r="G107" s="194"/>
      <c r="H107" s="194"/>
      <c r="I107" s="194"/>
      <c r="J107" s="189"/>
      <c r="K107" s="194"/>
      <c r="L107" s="155"/>
    </row>
    <row r="108" spans="1:12" ht="12.75">
      <c r="A108" s="153"/>
      <c r="B108" s="189"/>
      <c r="C108" s="154"/>
      <c r="D108" s="154"/>
      <c r="E108" s="194"/>
      <c r="F108" s="194"/>
      <c r="G108" s="194"/>
      <c r="H108" s="194"/>
      <c r="I108" s="194"/>
      <c r="J108" s="189"/>
      <c r="K108" s="194"/>
      <c r="L108" s="155"/>
    </row>
    <row r="109" spans="1:12" ht="12.75">
      <c r="A109" s="153"/>
      <c r="B109" s="65">
        <v>34</v>
      </c>
      <c r="C109" s="67"/>
      <c r="D109" s="194">
        <v>3</v>
      </c>
      <c r="E109" s="194" t="s">
        <v>56</v>
      </c>
      <c r="F109" s="67"/>
      <c r="G109" s="67"/>
      <c r="H109" s="67"/>
      <c r="J109" s="67" t="s">
        <v>271</v>
      </c>
      <c r="K109" s="194"/>
      <c r="L109" s="155"/>
    </row>
    <row r="110" spans="1:12" ht="12.75">
      <c r="A110" s="153"/>
      <c r="B110" s="65"/>
      <c r="C110" s="67"/>
      <c r="D110" s="194"/>
      <c r="E110" s="194"/>
      <c r="F110" s="67"/>
      <c r="G110" s="67"/>
      <c r="H110" s="67"/>
      <c r="J110" s="67"/>
      <c r="K110" s="194"/>
      <c r="L110" s="155"/>
    </row>
    <row r="111" spans="1:12" ht="12.75">
      <c r="A111" s="153"/>
      <c r="B111" s="65">
        <v>35</v>
      </c>
      <c r="C111" s="154"/>
      <c r="D111" s="194">
        <v>4</v>
      </c>
      <c r="E111" s="194" t="s">
        <v>57</v>
      </c>
      <c r="F111" s="154"/>
      <c r="G111" s="154"/>
      <c r="H111" s="154"/>
      <c r="J111" s="154" t="s">
        <v>271</v>
      </c>
      <c r="K111" s="194"/>
      <c r="L111" s="155"/>
    </row>
    <row r="112" spans="1:12" ht="12.75">
      <c r="A112" s="153"/>
      <c r="B112" s="65"/>
      <c r="C112" s="154"/>
      <c r="D112" s="194"/>
      <c r="E112" s="194"/>
      <c r="F112" s="154"/>
      <c r="G112" s="154"/>
      <c r="H112" s="154"/>
      <c r="J112" s="154"/>
      <c r="K112" s="194"/>
      <c r="L112" s="155"/>
    </row>
    <row r="113" spans="1:12" ht="15">
      <c r="A113" s="153"/>
      <c r="B113" s="65">
        <v>36</v>
      </c>
      <c r="C113" s="154"/>
      <c r="D113" s="194">
        <v>5</v>
      </c>
      <c r="E113" s="194" t="s">
        <v>58</v>
      </c>
      <c r="F113" s="154"/>
      <c r="G113" s="190"/>
      <c r="H113" s="190"/>
      <c r="J113" s="154" t="s">
        <v>271</v>
      </c>
      <c r="K113" s="194"/>
      <c r="L113" s="155"/>
    </row>
    <row r="114" spans="1:12" ht="15">
      <c r="A114" s="153"/>
      <c r="B114" s="65"/>
      <c r="C114" s="154"/>
      <c r="D114" s="194"/>
      <c r="E114" s="194"/>
      <c r="F114" s="154"/>
      <c r="G114" s="190"/>
      <c r="H114" s="190"/>
      <c r="J114" s="154"/>
      <c r="K114" s="194"/>
      <c r="L114" s="155"/>
    </row>
    <row r="115" spans="1:12" ht="15">
      <c r="A115" s="153"/>
      <c r="B115" s="65">
        <v>37</v>
      </c>
      <c r="C115" s="154"/>
      <c r="D115" s="194">
        <v>6</v>
      </c>
      <c r="E115" s="194" t="s">
        <v>59</v>
      </c>
      <c r="F115" s="190"/>
      <c r="G115" s="190"/>
      <c r="H115" s="190"/>
      <c r="J115" s="154" t="s">
        <v>271</v>
      </c>
      <c r="K115" s="194"/>
      <c r="L115" s="155"/>
    </row>
    <row r="116" spans="1:12" ht="15">
      <c r="A116" s="153"/>
      <c r="B116" s="65"/>
      <c r="C116" s="154"/>
      <c r="D116" s="194"/>
      <c r="E116" s="194"/>
      <c r="F116" s="190"/>
      <c r="G116" s="190"/>
      <c r="H116" s="190"/>
      <c r="I116" s="154"/>
      <c r="J116" s="189"/>
      <c r="K116" s="194"/>
      <c r="L116" s="155"/>
    </row>
    <row r="117" spans="1:12" ht="12.75">
      <c r="A117" s="153"/>
      <c r="B117" s="189"/>
      <c r="C117" s="150"/>
      <c r="D117" s="209" t="s">
        <v>24</v>
      </c>
      <c r="E117" s="164" t="s">
        <v>280</v>
      </c>
      <c r="F117" s="164"/>
      <c r="G117" s="210"/>
      <c r="H117" s="210"/>
      <c r="I117" s="154"/>
      <c r="J117" s="189"/>
      <c r="K117" s="194"/>
      <c r="L117" s="155"/>
    </row>
    <row r="118" spans="1:12" ht="12.75">
      <c r="A118" s="153"/>
      <c r="B118" s="189"/>
      <c r="C118" s="150"/>
      <c r="D118" s="209"/>
      <c r="E118" s="164"/>
      <c r="F118" s="164"/>
      <c r="G118" s="210"/>
      <c r="H118" s="210"/>
      <c r="I118" s="154"/>
      <c r="J118" s="189"/>
      <c r="K118" s="194"/>
      <c r="L118" s="155"/>
    </row>
    <row r="119" spans="1:12" ht="12.75">
      <c r="A119" s="153"/>
      <c r="B119" s="189">
        <v>40</v>
      </c>
      <c r="C119" s="150"/>
      <c r="D119" s="163">
        <v>1</v>
      </c>
      <c r="E119" s="197" t="s">
        <v>63</v>
      </c>
      <c r="F119" s="169"/>
      <c r="G119" s="211"/>
      <c r="H119" s="211"/>
      <c r="I119" s="67"/>
      <c r="J119" s="154" t="s">
        <v>271</v>
      </c>
      <c r="K119" s="194"/>
      <c r="L119" s="155"/>
    </row>
    <row r="120" spans="1:12" ht="12.75">
      <c r="A120" s="153"/>
      <c r="B120" s="189"/>
      <c r="C120" s="150"/>
      <c r="D120" s="163"/>
      <c r="E120" s="197"/>
      <c r="F120" s="169"/>
      <c r="G120" s="211"/>
      <c r="H120" s="211"/>
      <c r="I120" s="67"/>
      <c r="J120" s="154"/>
      <c r="K120" s="194"/>
      <c r="L120" s="155"/>
    </row>
    <row r="121" spans="1:12" ht="12.75">
      <c r="A121" s="142"/>
      <c r="B121" s="189">
        <v>41</v>
      </c>
      <c r="C121" s="150"/>
      <c r="D121" s="163">
        <v>2</v>
      </c>
      <c r="E121" s="197" t="s">
        <v>64</v>
      </c>
      <c r="F121" s="169"/>
      <c r="G121" s="150"/>
      <c r="H121" s="150"/>
      <c r="I121" s="67"/>
      <c r="J121" s="154" t="s">
        <v>271</v>
      </c>
      <c r="K121" s="67"/>
      <c r="L121" s="143"/>
    </row>
    <row r="122" spans="1:12" ht="12.75">
      <c r="A122" s="142"/>
      <c r="B122" s="189"/>
      <c r="C122" s="150"/>
      <c r="D122" s="163"/>
      <c r="E122" s="197"/>
      <c r="F122" s="169"/>
      <c r="G122" s="150"/>
      <c r="H122" s="150"/>
      <c r="I122" s="67"/>
      <c r="J122" s="154"/>
      <c r="K122" s="67"/>
      <c r="L122" s="143"/>
    </row>
    <row r="123" spans="1:12" ht="12.75">
      <c r="A123" s="142"/>
      <c r="B123" s="189">
        <v>42</v>
      </c>
      <c r="C123" s="150"/>
      <c r="D123" s="185" t="s">
        <v>27</v>
      </c>
      <c r="E123" s="186" t="s">
        <v>65</v>
      </c>
      <c r="F123" s="150"/>
      <c r="G123" s="150"/>
      <c r="H123" s="150"/>
      <c r="I123" s="67"/>
      <c r="J123" s="154" t="s">
        <v>271</v>
      </c>
      <c r="K123" s="67"/>
      <c r="L123" s="143"/>
    </row>
    <row r="124" spans="1:12" ht="12.75">
      <c r="A124" s="142"/>
      <c r="B124" s="189"/>
      <c r="C124" s="150"/>
      <c r="D124" s="185"/>
      <c r="E124" s="186"/>
      <c r="F124" s="150"/>
      <c r="G124" s="150"/>
      <c r="H124" s="150"/>
      <c r="I124" s="67"/>
      <c r="J124" s="154"/>
      <c r="K124" s="67"/>
      <c r="L124" s="143"/>
    </row>
    <row r="125" spans="1:12" ht="12.75">
      <c r="A125" s="142"/>
      <c r="B125" s="189">
        <v>43</v>
      </c>
      <c r="C125" s="150"/>
      <c r="D125" s="185" t="s">
        <v>27</v>
      </c>
      <c r="E125" s="186" t="s">
        <v>66</v>
      </c>
      <c r="F125" s="150"/>
      <c r="G125" s="150"/>
      <c r="H125" s="150"/>
      <c r="I125" s="67"/>
      <c r="J125" s="154" t="s">
        <v>271</v>
      </c>
      <c r="K125" s="67"/>
      <c r="L125" s="143"/>
    </row>
    <row r="126" spans="1:12" ht="12.75">
      <c r="A126" s="142"/>
      <c r="B126" s="189"/>
      <c r="C126" s="150"/>
      <c r="D126" s="185"/>
      <c r="E126" s="186"/>
      <c r="F126" s="150"/>
      <c r="G126" s="150"/>
      <c r="H126" s="150"/>
      <c r="I126" s="67"/>
      <c r="J126" s="154"/>
      <c r="K126" s="67"/>
      <c r="L126" s="143"/>
    </row>
    <row r="127" spans="1:12" ht="12.75">
      <c r="A127" s="142"/>
      <c r="B127" s="189">
        <v>44</v>
      </c>
      <c r="C127" s="150"/>
      <c r="D127" s="163">
        <v>3</v>
      </c>
      <c r="E127" s="197" t="s">
        <v>67</v>
      </c>
      <c r="F127" s="169"/>
      <c r="G127" s="150"/>
      <c r="H127" s="150"/>
      <c r="I127" s="67"/>
      <c r="J127" s="154" t="s">
        <v>271</v>
      </c>
      <c r="K127" s="67"/>
      <c r="L127" s="143"/>
    </row>
    <row r="128" spans="1:12" ht="12.75">
      <c r="A128" s="142"/>
      <c r="B128" s="189"/>
      <c r="C128" s="150"/>
      <c r="D128" s="163"/>
      <c r="E128" s="197"/>
      <c r="F128" s="169"/>
      <c r="G128" s="150"/>
      <c r="H128" s="150"/>
      <c r="I128" s="67"/>
      <c r="J128" s="154"/>
      <c r="K128" s="67"/>
      <c r="L128" s="143"/>
    </row>
    <row r="129" spans="1:12" ht="12.75">
      <c r="A129" s="142"/>
      <c r="B129" s="189">
        <v>45</v>
      </c>
      <c r="C129" s="150"/>
      <c r="D129" s="185" t="s">
        <v>27</v>
      </c>
      <c r="E129" s="186" t="s">
        <v>68</v>
      </c>
      <c r="F129" s="150"/>
      <c r="G129" s="150"/>
      <c r="H129" s="150"/>
      <c r="I129" s="67"/>
      <c r="J129" s="65" t="s">
        <v>12</v>
      </c>
      <c r="K129" s="68">
        <f>+Pasivi!F14</f>
        <v>0</v>
      </c>
      <c r="L129" s="143"/>
    </row>
    <row r="130" spans="1:12" ht="12.75">
      <c r="A130" s="142"/>
      <c r="B130" s="189"/>
      <c r="C130" s="150"/>
      <c r="D130" s="185"/>
      <c r="E130" s="356" t="s">
        <v>254</v>
      </c>
      <c r="F130" s="356"/>
      <c r="G130" s="67"/>
      <c r="H130" s="65" t="s">
        <v>18</v>
      </c>
      <c r="I130" s="67"/>
      <c r="J130" s="65" t="s">
        <v>12</v>
      </c>
      <c r="L130" s="143"/>
    </row>
    <row r="131" spans="1:12" ht="12.75">
      <c r="A131" s="142"/>
      <c r="B131" s="189"/>
      <c r="C131" s="150"/>
      <c r="D131" s="185"/>
      <c r="E131" s="356" t="s">
        <v>255</v>
      </c>
      <c r="F131" s="356"/>
      <c r="G131" s="67"/>
      <c r="H131" s="65" t="s">
        <v>18</v>
      </c>
      <c r="I131" s="187"/>
      <c r="J131" s="65" t="s">
        <v>12</v>
      </c>
      <c r="K131" s="187"/>
      <c r="L131" s="143"/>
    </row>
    <row r="132" spans="1:12" ht="12.75">
      <c r="A132" s="142"/>
      <c r="B132" s="189"/>
      <c r="C132" s="150"/>
      <c r="D132" s="185"/>
      <c r="E132" s="67" t="s">
        <v>256</v>
      </c>
      <c r="F132" s="67"/>
      <c r="G132" s="67"/>
      <c r="H132" s="65" t="s">
        <v>18</v>
      </c>
      <c r="I132" s="187"/>
      <c r="J132" s="65" t="s">
        <v>12</v>
      </c>
      <c r="K132" s="187"/>
      <c r="L132" s="143"/>
    </row>
    <row r="133" spans="1:12" ht="12.75">
      <c r="A133" s="142"/>
      <c r="B133" s="189"/>
      <c r="C133" s="150"/>
      <c r="D133" s="185"/>
      <c r="E133" s="67" t="s">
        <v>257</v>
      </c>
      <c r="F133" s="67"/>
      <c r="G133" s="67"/>
      <c r="H133" s="65" t="s">
        <v>18</v>
      </c>
      <c r="I133" s="187"/>
      <c r="J133" s="65" t="s">
        <v>12</v>
      </c>
      <c r="K133" s="187"/>
      <c r="L133" s="143"/>
    </row>
    <row r="134" spans="1:12" ht="12.75">
      <c r="A134" s="142"/>
      <c r="B134" s="189"/>
      <c r="C134" s="150"/>
      <c r="D134" s="185"/>
      <c r="E134" s="67" t="s">
        <v>258</v>
      </c>
      <c r="F134" s="67"/>
      <c r="G134" s="67"/>
      <c r="H134" s="65" t="s">
        <v>18</v>
      </c>
      <c r="I134" s="187"/>
      <c r="J134" s="65" t="s">
        <v>12</v>
      </c>
      <c r="K134" s="187"/>
      <c r="L134" s="143"/>
    </row>
    <row r="135" spans="1:12" ht="12.75">
      <c r="A135" s="142"/>
      <c r="B135" s="189"/>
      <c r="C135" s="150"/>
      <c r="D135" s="185"/>
      <c r="E135" s="67" t="s">
        <v>259</v>
      </c>
      <c r="F135" s="67"/>
      <c r="G135" s="67"/>
      <c r="H135" s="65" t="s">
        <v>18</v>
      </c>
      <c r="I135" s="187"/>
      <c r="J135" s="65" t="s">
        <v>12</v>
      </c>
      <c r="K135" s="187"/>
      <c r="L135" s="143"/>
    </row>
    <row r="136" spans="1:12" ht="12.75">
      <c r="A136" s="142"/>
      <c r="B136" s="189"/>
      <c r="C136" s="150"/>
      <c r="D136" s="185"/>
      <c r="E136" s="357" t="s">
        <v>260</v>
      </c>
      <c r="F136" s="357"/>
      <c r="G136" s="67"/>
      <c r="H136" s="65" t="s">
        <v>18</v>
      </c>
      <c r="I136" s="187"/>
      <c r="J136" s="65" t="s">
        <v>12</v>
      </c>
      <c r="K136" s="187"/>
      <c r="L136" s="143"/>
    </row>
    <row r="137" spans="1:12" ht="12.75">
      <c r="A137" s="142"/>
      <c r="B137" s="189"/>
      <c r="C137" s="150"/>
      <c r="D137" s="185"/>
      <c r="E137" s="188" t="s">
        <v>281</v>
      </c>
      <c r="F137" s="67"/>
      <c r="G137" s="67"/>
      <c r="H137" s="65" t="s">
        <v>18</v>
      </c>
      <c r="I137" s="187"/>
      <c r="J137" s="65" t="s">
        <v>12</v>
      </c>
      <c r="K137" s="187"/>
      <c r="L137" s="143"/>
    </row>
    <row r="138" spans="1:12" ht="12.75">
      <c r="A138" s="142"/>
      <c r="B138" s="189"/>
      <c r="C138" s="150"/>
      <c r="D138" s="185"/>
      <c r="E138" s="188" t="s">
        <v>262</v>
      </c>
      <c r="F138" s="67"/>
      <c r="G138" s="67"/>
      <c r="H138" s="65" t="s">
        <v>18</v>
      </c>
      <c r="I138" s="187"/>
      <c r="J138" s="65" t="s">
        <v>12</v>
      </c>
      <c r="K138" s="187"/>
      <c r="L138" s="143"/>
    </row>
    <row r="139" spans="1:12" ht="12.75">
      <c r="A139" s="142"/>
      <c r="B139" s="189"/>
      <c r="C139" s="150"/>
      <c r="D139" s="185"/>
      <c r="E139" s="186"/>
      <c r="F139" s="150"/>
      <c r="G139" s="150"/>
      <c r="H139" s="150"/>
      <c r="I139" s="67"/>
      <c r="J139" s="154"/>
      <c r="K139" s="67"/>
      <c r="L139" s="143"/>
    </row>
    <row r="140" spans="1:12" ht="12.75">
      <c r="A140" s="142"/>
      <c r="B140" s="189">
        <v>46</v>
      </c>
      <c r="C140" s="150"/>
      <c r="D140" s="185" t="s">
        <v>27</v>
      </c>
      <c r="E140" s="186" t="s">
        <v>69</v>
      </c>
      <c r="F140" s="150"/>
      <c r="G140" s="150"/>
      <c r="H140" s="150"/>
      <c r="I140" s="67"/>
      <c r="J140" s="65" t="s">
        <v>12</v>
      </c>
      <c r="K140" s="68">
        <f>+Pasivi!F15</f>
        <v>532626</v>
      </c>
      <c r="L140" s="143"/>
    </row>
    <row r="141" spans="1:12" ht="12.75">
      <c r="A141" s="142"/>
      <c r="B141" s="189"/>
      <c r="C141" s="150"/>
      <c r="D141" s="185"/>
      <c r="E141" s="186"/>
      <c r="F141" s="150"/>
      <c r="G141" s="150"/>
      <c r="H141" s="150"/>
      <c r="I141" s="67"/>
      <c r="J141" s="212"/>
      <c r="K141" s="67"/>
      <c r="L141" s="143"/>
    </row>
    <row r="142" spans="1:12" ht="12.75">
      <c r="A142" s="142"/>
      <c r="B142" s="189">
        <v>47</v>
      </c>
      <c r="C142" s="150"/>
      <c r="D142" s="185" t="s">
        <v>27</v>
      </c>
      <c r="E142" s="186" t="s">
        <v>70</v>
      </c>
      <c r="F142" s="150"/>
      <c r="G142" s="150"/>
      <c r="H142" s="150"/>
      <c r="I142" s="67"/>
      <c r="J142" s="65" t="s">
        <v>12</v>
      </c>
      <c r="K142" s="68">
        <f>+Pasivi!F16</f>
        <v>58869</v>
      </c>
      <c r="L142" s="143"/>
    </row>
    <row r="143" spans="1:12" ht="12.75">
      <c r="A143" s="142"/>
      <c r="B143" s="189"/>
      <c r="C143" s="150"/>
      <c r="D143" s="185"/>
      <c r="E143" s="186"/>
      <c r="F143" s="150"/>
      <c r="G143" s="150"/>
      <c r="H143" s="150"/>
      <c r="I143" s="67"/>
      <c r="J143" s="154"/>
      <c r="K143" s="67"/>
      <c r="L143" s="143"/>
    </row>
    <row r="144" spans="1:12" ht="12.75">
      <c r="A144" s="142"/>
      <c r="B144" s="189">
        <v>48</v>
      </c>
      <c r="C144" s="150"/>
      <c r="D144" s="185" t="s">
        <v>27</v>
      </c>
      <c r="E144" s="186" t="s">
        <v>71</v>
      </c>
      <c r="F144" s="150"/>
      <c r="G144" s="150"/>
      <c r="H144" s="150"/>
      <c r="I144" s="67"/>
      <c r="J144" s="65" t="s">
        <v>12</v>
      </c>
      <c r="K144" s="68">
        <f>+Pasivi!F17</f>
        <v>21100</v>
      </c>
      <c r="L144" s="143"/>
    </row>
    <row r="145" spans="1:12" ht="12.75">
      <c r="A145" s="142"/>
      <c r="B145" s="189"/>
      <c r="C145" s="150"/>
      <c r="D145" s="185"/>
      <c r="E145" s="186"/>
      <c r="F145" s="150"/>
      <c r="G145" s="150"/>
      <c r="H145" s="150"/>
      <c r="I145" s="67"/>
      <c r="J145" s="154"/>
      <c r="K145" s="67"/>
      <c r="L145" s="143"/>
    </row>
    <row r="146" spans="1:12" ht="12.75">
      <c r="A146" s="142"/>
      <c r="B146" s="189">
        <v>49</v>
      </c>
      <c r="C146" s="150"/>
      <c r="D146" s="185" t="s">
        <v>27</v>
      </c>
      <c r="E146" s="186" t="s">
        <v>72</v>
      </c>
      <c r="F146" s="150"/>
      <c r="G146" s="150"/>
      <c r="H146" s="150"/>
      <c r="I146" s="67"/>
      <c r="J146" s="65" t="s">
        <v>12</v>
      </c>
      <c r="K146" s="68">
        <f>+Pasivi!F18</f>
        <v>0</v>
      </c>
      <c r="L146" s="143"/>
    </row>
    <row r="147" spans="1:12" ht="12.75">
      <c r="A147" s="142"/>
      <c r="B147" s="189"/>
      <c r="C147" s="150"/>
      <c r="D147" s="185"/>
      <c r="E147" s="186"/>
      <c r="F147" s="150"/>
      <c r="G147" s="150"/>
      <c r="H147" s="150"/>
      <c r="I147" s="67"/>
      <c r="J147" s="154"/>
      <c r="K147" s="67"/>
      <c r="L147" s="143"/>
    </row>
    <row r="148" spans="1:12" ht="12.75">
      <c r="A148" s="142"/>
      <c r="B148" s="189">
        <v>50</v>
      </c>
      <c r="C148" s="150"/>
      <c r="D148" s="185" t="s">
        <v>27</v>
      </c>
      <c r="E148" s="186" t="s">
        <v>73</v>
      </c>
      <c r="F148" s="150"/>
      <c r="G148" s="150"/>
      <c r="H148" s="150"/>
      <c r="I148" s="67"/>
      <c r="J148" s="65" t="s">
        <v>12</v>
      </c>
      <c r="K148" s="68">
        <f>+Pasivi!F19</f>
        <v>0</v>
      </c>
      <c r="L148" s="143"/>
    </row>
    <row r="149" spans="1:12" ht="12.75">
      <c r="A149" s="142"/>
      <c r="B149" s="189"/>
      <c r="C149" s="150"/>
      <c r="D149" s="185"/>
      <c r="E149" s="186"/>
      <c r="F149" s="150"/>
      <c r="G149" s="150"/>
      <c r="H149" s="150"/>
      <c r="I149" s="67"/>
      <c r="J149" s="154"/>
      <c r="K149" s="67"/>
      <c r="L149" s="143"/>
    </row>
    <row r="150" spans="1:12" ht="12.75">
      <c r="A150" s="142"/>
      <c r="B150" s="189">
        <v>51</v>
      </c>
      <c r="C150" s="150"/>
      <c r="D150" s="185" t="s">
        <v>27</v>
      </c>
      <c r="E150" s="186" t="s">
        <v>74</v>
      </c>
      <c r="F150" s="150"/>
      <c r="G150" s="150"/>
      <c r="H150" s="150"/>
      <c r="I150" s="67"/>
      <c r="J150" s="154" t="s">
        <v>271</v>
      </c>
      <c r="K150" s="67"/>
      <c r="L150" s="143"/>
    </row>
    <row r="151" spans="1:12" ht="12.75">
      <c r="A151" s="142"/>
      <c r="B151" s="189"/>
      <c r="C151" s="150"/>
      <c r="D151" s="185"/>
      <c r="E151" s="186"/>
      <c r="F151" s="150"/>
      <c r="G151" s="150"/>
      <c r="H151" s="150"/>
      <c r="I151" s="67"/>
      <c r="J151" s="154"/>
      <c r="K151" s="67"/>
      <c r="L151" s="143"/>
    </row>
    <row r="152" spans="1:12" ht="12.75">
      <c r="A152" s="142"/>
      <c r="B152" s="189">
        <v>52</v>
      </c>
      <c r="C152" s="150"/>
      <c r="D152" s="185" t="s">
        <v>27</v>
      </c>
      <c r="E152" s="186" t="s">
        <v>36</v>
      </c>
      <c r="F152" s="150"/>
      <c r="G152" s="150"/>
      <c r="H152" s="150"/>
      <c r="I152" s="67"/>
      <c r="J152" s="65" t="s">
        <v>12</v>
      </c>
      <c r="K152" s="68">
        <f>Pasivi!F21</f>
        <v>367390</v>
      </c>
      <c r="L152" s="143"/>
    </row>
    <row r="153" spans="1:12" ht="12.75">
      <c r="A153" s="142"/>
      <c r="B153" s="189"/>
      <c r="C153" s="150"/>
      <c r="D153" s="185"/>
      <c r="E153" s="186"/>
      <c r="F153" s="150"/>
      <c r="G153" s="150"/>
      <c r="H153" s="150"/>
      <c r="I153" s="67"/>
      <c r="J153" s="154"/>
      <c r="K153" s="67"/>
      <c r="L153" s="143"/>
    </row>
    <row r="154" spans="1:12" ht="12.75">
      <c r="A154" s="142"/>
      <c r="B154" s="189">
        <v>53</v>
      </c>
      <c r="C154" s="150"/>
      <c r="D154" s="185" t="s">
        <v>27</v>
      </c>
      <c r="E154" s="186" t="s">
        <v>75</v>
      </c>
      <c r="F154" s="150"/>
      <c r="G154" s="150"/>
      <c r="H154" s="150"/>
      <c r="I154" s="67"/>
      <c r="J154" s="154" t="s">
        <v>271</v>
      </c>
      <c r="K154" s="67"/>
      <c r="L154" s="143"/>
    </row>
    <row r="155" spans="1:12" ht="12.75">
      <c r="A155" s="142"/>
      <c r="B155" s="189"/>
      <c r="C155" s="150"/>
      <c r="D155" s="185"/>
      <c r="E155" s="186"/>
      <c r="F155" s="150"/>
      <c r="G155" s="150"/>
      <c r="H155" s="150"/>
      <c r="I155" s="67"/>
      <c r="J155" s="154"/>
      <c r="K155" s="67"/>
      <c r="L155" s="143"/>
    </row>
    <row r="156" spans="1:12" ht="12.75">
      <c r="A156" s="142"/>
      <c r="B156" s="189">
        <v>54</v>
      </c>
      <c r="C156" s="150"/>
      <c r="D156" s="185" t="s">
        <v>27</v>
      </c>
      <c r="E156" s="186" t="s">
        <v>76</v>
      </c>
      <c r="F156" s="150"/>
      <c r="G156" s="150"/>
      <c r="H156" s="150"/>
      <c r="I156" s="67"/>
      <c r="J156" s="154" t="s">
        <v>271</v>
      </c>
      <c r="K156" s="67"/>
      <c r="L156" s="143"/>
    </row>
    <row r="157" spans="1:12" ht="12.75">
      <c r="A157" s="142"/>
      <c r="B157" s="189"/>
      <c r="C157" s="150"/>
      <c r="D157" s="185"/>
      <c r="E157" s="186"/>
      <c r="F157" s="150"/>
      <c r="G157" s="150"/>
      <c r="H157" s="150"/>
      <c r="I157" s="67"/>
      <c r="J157" s="154"/>
      <c r="K157" s="67"/>
      <c r="L157" s="143"/>
    </row>
    <row r="158" spans="1:12" ht="12.75">
      <c r="A158" s="142"/>
      <c r="B158" s="189">
        <v>55</v>
      </c>
      <c r="C158" s="150"/>
      <c r="D158" s="163">
        <v>4</v>
      </c>
      <c r="E158" s="197" t="s">
        <v>77</v>
      </c>
      <c r="F158" s="169"/>
      <c r="G158" s="150"/>
      <c r="H158" s="150"/>
      <c r="I158" s="67"/>
      <c r="J158" s="154" t="s">
        <v>271</v>
      </c>
      <c r="K158" s="67"/>
      <c r="L158" s="143"/>
    </row>
    <row r="159" spans="1:12" ht="12.75">
      <c r="A159" s="142"/>
      <c r="B159" s="189"/>
      <c r="C159" s="150"/>
      <c r="D159" s="163"/>
      <c r="E159" s="197"/>
      <c r="F159" s="169"/>
      <c r="G159" s="150"/>
      <c r="H159" s="150"/>
      <c r="I159" s="67"/>
      <c r="J159" s="154"/>
      <c r="K159" s="67"/>
      <c r="L159" s="143"/>
    </row>
    <row r="160" spans="1:12" ht="12.75">
      <c r="A160" s="142"/>
      <c r="B160" s="189">
        <v>56</v>
      </c>
      <c r="C160" s="150"/>
      <c r="D160" s="163">
        <v>5</v>
      </c>
      <c r="E160" s="197" t="s">
        <v>78</v>
      </c>
      <c r="F160" s="169"/>
      <c r="G160" s="150"/>
      <c r="H160" s="150"/>
      <c r="I160" s="67"/>
      <c r="J160" s="154" t="s">
        <v>271</v>
      </c>
      <c r="K160" s="67"/>
      <c r="L160" s="143"/>
    </row>
    <row r="161" spans="1:12" ht="12.75">
      <c r="A161" s="142"/>
      <c r="B161" s="189"/>
      <c r="C161" s="150"/>
      <c r="D161" s="163"/>
      <c r="E161" s="197"/>
      <c r="F161" s="169"/>
      <c r="G161" s="150"/>
      <c r="H161" s="150"/>
      <c r="I161" s="67"/>
      <c r="J161" s="154"/>
      <c r="K161" s="67"/>
      <c r="L161" s="143"/>
    </row>
    <row r="162" spans="1:12" ht="12.75">
      <c r="A162" s="142"/>
      <c r="B162" s="189"/>
      <c r="C162" s="150"/>
      <c r="D162" s="211" t="s">
        <v>48</v>
      </c>
      <c r="E162" s="164" t="s">
        <v>282</v>
      </c>
      <c r="F162" s="164"/>
      <c r="G162" s="150"/>
      <c r="H162" s="150"/>
      <c r="I162" s="67"/>
      <c r="J162" s="154" t="s">
        <v>271</v>
      </c>
      <c r="K162" s="67"/>
      <c r="L162" s="143"/>
    </row>
    <row r="163" spans="1:12" ht="12.75">
      <c r="A163" s="142"/>
      <c r="B163" s="189"/>
      <c r="C163" s="150"/>
      <c r="D163" s="211"/>
      <c r="E163" s="164"/>
      <c r="F163" s="164"/>
      <c r="G163" s="150"/>
      <c r="H163" s="150"/>
      <c r="I163" s="67"/>
      <c r="J163" s="154"/>
      <c r="K163" s="67"/>
      <c r="L163" s="143"/>
    </row>
    <row r="164" spans="1:12" ht="12.75">
      <c r="A164" s="142"/>
      <c r="B164" s="189">
        <v>58</v>
      </c>
      <c r="C164" s="150"/>
      <c r="D164" s="163">
        <v>1</v>
      </c>
      <c r="E164" s="197" t="s">
        <v>80</v>
      </c>
      <c r="F164" s="164"/>
      <c r="G164" s="150"/>
      <c r="H164" s="150"/>
      <c r="I164" s="67"/>
      <c r="J164" s="154" t="s">
        <v>271</v>
      </c>
      <c r="K164" s="67"/>
      <c r="L164" s="143"/>
    </row>
    <row r="165" spans="1:12" ht="12.75">
      <c r="A165" s="142"/>
      <c r="B165" s="189"/>
      <c r="C165" s="150"/>
      <c r="D165" s="163"/>
      <c r="E165" s="197"/>
      <c r="F165" s="164"/>
      <c r="G165" s="150"/>
      <c r="H165" s="150"/>
      <c r="I165" s="67"/>
      <c r="J165" s="154"/>
      <c r="K165" s="67"/>
      <c r="L165" s="143"/>
    </row>
    <row r="166" spans="1:12" ht="12.75">
      <c r="A166" s="142"/>
      <c r="B166" s="189">
        <v>59</v>
      </c>
      <c r="C166" s="150"/>
      <c r="D166" s="185" t="s">
        <v>27</v>
      </c>
      <c r="E166" s="186" t="s">
        <v>81</v>
      </c>
      <c r="F166" s="150"/>
      <c r="G166" s="150"/>
      <c r="H166" s="150"/>
      <c r="I166" s="67"/>
      <c r="J166" s="154" t="s">
        <v>271</v>
      </c>
      <c r="K166" s="67"/>
      <c r="L166" s="143"/>
    </row>
    <row r="167" spans="1:12" ht="12.75">
      <c r="A167" s="142"/>
      <c r="B167" s="189"/>
      <c r="C167" s="150"/>
      <c r="D167" s="185"/>
      <c r="E167" s="186"/>
      <c r="F167" s="150"/>
      <c r="G167" s="150"/>
      <c r="H167" s="150"/>
      <c r="I167" s="67"/>
      <c r="J167" s="154"/>
      <c r="K167" s="67"/>
      <c r="L167" s="143"/>
    </row>
    <row r="168" spans="1:12" ht="12.75">
      <c r="A168" s="142"/>
      <c r="B168" s="189">
        <v>60</v>
      </c>
      <c r="C168" s="150"/>
      <c r="D168" s="185" t="s">
        <v>27</v>
      </c>
      <c r="E168" s="186" t="s">
        <v>82</v>
      </c>
      <c r="F168" s="150"/>
      <c r="G168" s="150"/>
      <c r="H168" s="150"/>
      <c r="I168" s="67"/>
      <c r="J168" s="154" t="s">
        <v>271</v>
      </c>
      <c r="K168" s="67"/>
      <c r="L168" s="143"/>
    </row>
    <row r="169" spans="1:12" ht="12.75">
      <c r="A169" s="142"/>
      <c r="B169" s="189"/>
      <c r="C169" s="150"/>
      <c r="D169" s="185"/>
      <c r="E169" s="186"/>
      <c r="F169" s="150"/>
      <c r="G169" s="150"/>
      <c r="H169" s="150"/>
      <c r="I169" s="67"/>
      <c r="J169" s="154"/>
      <c r="K169" s="67"/>
      <c r="L169" s="143"/>
    </row>
    <row r="170" spans="1:12" ht="12.75">
      <c r="A170" s="142"/>
      <c r="B170" s="189">
        <v>61</v>
      </c>
      <c r="C170" s="150"/>
      <c r="D170" s="163">
        <v>2</v>
      </c>
      <c r="E170" s="197" t="s">
        <v>83</v>
      </c>
      <c r="F170" s="169"/>
      <c r="G170" s="150"/>
      <c r="H170" s="150"/>
      <c r="I170" s="67"/>
      <c r="J170" s="154" t="s">
        <v>271</v>
      </c>
      <c r="K170" s="67"/>
      <c r="L170" s="143"/>
    </row>
    <row r="171" spans="1:12" ht="12.75">
      <c r="A171" s="142"/>
      <c r="B171" s="189"/>
      <c r="C171" s="150"/>
      <c r="D171" s="163"/>
      <c r="E171" s="197"/>
      <c r="F171" s="169"/>
      <c r="G171" s="150"/>
      <c r="H171" s="150"/>
      <c r="I171" s="67"/>
      <c r="J171" s="154"/>
      <c r="K171" s="67"/>
      <c r="L171" s="143"/>
    </row>
    <row r="172" spans="1:12" ht="12.75">
      <c r="A172" s="142"/>
      <c r="B172" s="189">
        <v>62</v>
      </c>
      <c r="C172" s="150"/>
      <c r="D172" s="163">
        <v>3</v>
      </c>
      <c r="E172" s="197" t="s">
        <v>77</v>
      </c>
      <c r="F172" s="169"/>
      <c r="G172" s="150"/>
      <c r="H172" s="150"/>
      <c r="I172" s="67"/>
      <c r="J172" s="154" t="s">
        <v>271</v>
      </c>
      <c r="K172" s="67"/>
      <c r="L172" s="143"/>
    </row>
    <row r="173" spans="1:12" ht="12.75">
      <c r="A173" s="142"/>
      <c r="B173" s="189"/>
      <c r="C173" s="150"/>
      <c r="D173" s="163"/>
      <c r="E173" s="197"/>
      <c r="F173" s="169"/>
      <c r="G173" s="150"/>
      <c r="H173" s="150"/>
      <c r="I173" s="67"/>
      <c r="J173" s="154"/>
      <c r="K173" s="67"/>
      <c r="L173" s="143"/>
    </row>
    <row r="174" spans="1:12" ht="12.75">
      <c r="A174" s="142"/>
      <c r="B174" s="189">
        <v>63</v>
      </c>
      <c r="C174" s="150"/>
      <c r="D174" s="163">
        <v>4</v>
      </c>
      <c r="E174" s="197" t="s">
        <v>84</v>
      </c>
      <c r="F174" s="169"/>
      <c r="G174" s="150"/>
      <c r="H174" s="150"/>
      <c r="I174" s="67"/>
      <c r="J174" s="154" t="s">
        <v>271</v>
      </c>
      <c r="K174" s="67"/>
      <c r="L174" s="143"/>
    </row>
    <row r="175" spans="1:12" ht="12.75">
      <c r="A175" s="142"/>
      <c r="B175" s="189"/>
      <c r="C175" s="150"/>
      <c r="D175" s="163"/>
      <c r="E175" s="197"/>
      <c r="F175" s="169"/>
      <c r="G175" s="150"/>
      <c r="H175" s="150"/>
      <c r="I175" s="67"/>
      <c r="J175" s="154"/>
      <c r="K175" s="67"/>
      <c r="L175" s="143"/>
    </row>
    <row r="176" spans="1:12" ht="12.75">
      <c r="A176" s="142"/>
      <c r="B176" s="189"/>
      <c r="C176" s="150"/>
      <c r="D176" s="211" t="s">
        <v>86</v>
      </c>
      <c r="E176" s="164" t="s">
        <v>283</v>
      </c>
      <c r="F176" s="164"/>
      <c r="G176" s="150"/>
      <c r="H176" s="150"/>
      <c r="I176" s="67"/>
      <c r="J176" s="154" t="s">
        <v>271</v>
      </c>
      <c r="K176" s="67"/>
      <c r="L176" s="143"/>
    </row>
    <row r="177" spans="1:12" ht="12.75">
      <c r="A177" s="142"/>
      <c r="B177" s="189"/>
      <c r="C177" s="150"/>
      <c r="D177" s="211"/>
      <c r="E177" s="164"/>
      <c r="F177" s="164"/>
      <c r="G177" s="150"/>
      <c r="H177" s="150"/>
      <c r="I177" s="67"/>
      <c r="J177" s="154"/>
      <c r="K177" s="67"/>
      <c r="L177" s="143"/>
    </row>
    <row r="178" spans="1:12" ht="12.75">
      <c r="A178" s="142"/>
      <c r="B178" s="189">
        <v>66</v>
      </c>
      <c r="C178" s="150"/>
      <c r="D178" s="163">
        <v>1</v>
      </c>
      <c r="E178" s="197" t="s">
        <v>88</v>
      </c>
      <c r="F178" s="169"/>
      <c r="G178" s="150"/>
      <c r="H178" s="150"/>
      <c r="I178" s="67"/>
      <c r="J178" s="154" t="s">
        <v>271</v>
      </c>
      <c r="K178" s="67"/>
      <c r="L178" s="143"/>
    </row>
    <row r="179" spans="1:12" ht="12.75">
      <c r="A179" s="142"/>
      <c r="B179" s="189"/>
      <c r="C179" s="150"/>
      <c r="D179" s="163"/>
      <c r="E179" s="197"/>
      <c r="F179" s="169"/>
      <c r="G179" s="150"/>
      <c r="H179" s="150"/>
      <c r="I179" s="67"/>
      <c r="J179" s="154"/>
      <c r="K179" s="67"/>
      <c r="L179" s="143"/>
    </row>
    <row r="180" spans="1:12" ht="12.75">
      <c r="A180" s="142"/>
      <c r="B180" s="189">
        <v>67</v>
      </c>
      <c r="C180" s="150"/>
      <c r="D180" s="163">
        <v>2</v>
      </c>
      <c r="E180" s="197" t="s">
        <v>89</v>
      </c>
      <c r="F180" s="169"/>
      <c r="G180" s="150"/>
      <c r="H180" s="150"/>
      <c r="I180" s="67"/>
      <c r="J180" s="154" t="s">
        <v>271</v>
      </c>
      <c r="K180" s="67"/>
      <c r="L180" s="143"/>
    </row>
    <row r="181" spans="1:12" ht="12.75">
      <c r="A181" s="142"/>
      <c r="B181" s="189"/>
      <c r="C181" s="150"/>
      <c r="D181" s="163"/>
      <c r="E181" s="197"/>
      <c r="F181" s="169"/>
      <c r="G181" s="150"/>
      <c r="H181" s="150"/>
      <c r="I181" s="67"/>
      <c r="J181" s="154"/>
      <c r="K181" s="67"/>
      <c r="L181" s="143"/>
    </row>
    <row r="182" spans="1:12" ht="12.75">
      <c r="A182" s="142"/>
      <c r="B182" s="189">
        <v>68</v>
      </c>
      <c r="C182" s="150"/>
      <c r="D182" s="163">
        <v>3</v>
      </c>
      <c r="E182" s="197" t="s">
        <v>90</v>
      </c>
      <c r="F182" s="169"/>
      <c r="G182" s="150"/>
      <c r="H182" s="150"/>
      <c r="I182" s="67"/>
      <c r="J182" t="s">
        <v>12</v>
      </c>
      <c r="K182" s="154">
        <v>100000</v>
      </c>
      <c r="L182" s="143"/>
    </row>
    <row r="183" spans="1:12" ht="12.75">
      <c r="A183" s="142"/>
      <c r="B183" s="189"/>
      <c r="C183" s="150"/>
      <c r="D183" s="163"/>
      <c r="E183" s="197"/>
      <c r="F183" s="169"/>
      <c r="G183" s="150"/>
      <c r="H183" s="150"/>
      <c r="I183" s="67"/>
      <c r="J183" s="154"/>
      <c r="K183" s="67"/>
      <c r="L183" s="143"/>
    </row>
    <row r="184" spans="1:12" ht="12.75">
      <c r="A184" s="142"/>
      <c r="B184" s="189">
        <v>69</v>
      </c>
      <c r="C184" s="150"/>
      <c r="D184" s="163">
        <v>4</v>
      </c>
      <c r="E184" s="197" t="s">
        <v>91</v>
      </c>
      <c r="F184" s="169"/>
      <c r="G184" s="150"/>
      <c r="H184" s="150"/>
      <c r="I184" s="67"/>
      <c r="J184" s="154" t="s">
        <v>271</v>
      </c>
      <c r="K184" s="67"/>
      <c r="L184" s="143"/>
    </row>
    <row r="185" spans="1:12" ht="12.75">
      <c r="A185" s="142"/>
      <c r="B185" s="189"/>
      <c r="C185" s="150"/>
      <c r="D185" s="163"/>
      <c r="E185" s="197"/>
      <c r="F185" s="169"/>
      <c r="G185" s="150"/>
      <c r="H185" s="150"/>
      <c r="I185" s="67"/>
      <c r="J185" s="154"/>
      <c r="K185" s="67"/>
      <c r="L185" s="143"/>
    </row>
    <row r="186" spans="1:12" ht="12.75">
      <c r="A186" s="142"/>
      <c r="B186" s="189">
        <v>70</v>
      </c>
      <c r="C186" s="150"/>
      <c r="D186" s="163">
        <v>5</v>
      </c>
      <c r="E186" s="197" t="s">
        <v>92</v>
      </c>
      <c r="F186" s="169"/>
      <c r="G186" s="150"/>
      <c r="H186" s="150"/>
      <c r="I186" s="67"/>
      <c r="J186" s="154" t="s">
        <v>271</v>
      </c>
      <c r="K186" s="67"/>
      <c r="L186" s="143"/>
    </row>
    <row r="187" spans="1:12" ht="12.75">
      <c r="A187" s="142"/>
      <c r="B187" s="189"/>
      <c r="C187" s="150"/>
      <c r="D187" s="163"/>
      <c r="E187" s="197"/>
      <c r="F187" s="169"/>
      <c r="G187" s="150"/>
      <c r="H187" s="150"/>
      <c r="I187" s="67"/>
      <c r="J187" s="154"/>
      <c r="K187" s="67"/>
      <c r="L187" s="143"/>
    </row>
    <row r="188" spans="1:12" ht="12.75">
      <c r="A188" s="142"/>
      <c r="B188" s="189">
        <v>71</v>
      </c>
      <c r="C188" s="150"/>
      <c r="D188" s="163">
        <v>6</v>
      </c>
      <c r="E188" s="197" t="s">
        <v>93</v>
      </c>
      <c r="F188" s="169"/>
      <c r="G188" s="150"/>
      <c r="H188" s="150"/>
      <c r="I188" s="67"/>
      <c r="J188" s="154" t="s">
        <v>271</v>
      </c>
      <c r="K188" s="67"/>
      <c r="L188" s="143"/>
    </row>
    <row r="189" spans="1:12" ht="12.75">
      <c r="A189" s="142"/>
      <c r="B189" s="189"/>
      <c r="C189" s="150"/>
      <c r="D189" s="163"/>
      <c r="E189" s="197"/>
      <c r="F189" s="169"/>
      <c r="G189" s="150"/>
      <c r="H189" s="150"/>
      <c r="I189" s="67"/>
      <c r="J189" s="154"/>
      <c r="K189" s="67"/>
      <c r="L189" s="143"/>
    </row>
    <row r="190" spans="1:12" ht="12.75">
      <c r="A190" s="142"/>
      <c r="B190" s="189">
        <v>72</v>
      </c>
      <c r="C190" s="150"/>
      <c r="D190" s="163">
        <v>7</v>
      </c>
      <c r="E190" s="197" t="s">
        <v>94</v>
      </c>
      <c r="F190" s="169"/>
      <c r="G190" s="150"/>
      <c r="H190" s="150"/>
      <c r="I190" s="67"/>
      <c r="J190" s="154" t="s">
        <v>271</v>
      </c>
      <c r="K190" s="67"/>
      <c r="L190" s="143"/>
    </row>
    <row r="191" spans="1:12" ht="12.75">
      <c r="A191" s="142"/>
      <c r="B191" s="189"/>
      <c r="C191" s="150"/>
      <c r="D191" s="163"/>
      <c r="E191" s="197"/>
      <c r="F191" s="169"/>
      <c r="G191" s="150"/>
      <c r="H191" s="150"/>
      <c r="I191" s="67"/>
      <c r="J191" s="154"/>
      <c r="K191" s="67"/>
      <c r="L191" s="143"/>
    </row>
    <row r="192" spans="1:12" ht="12.75">
      <c r="A192" s="142"/>
      <c r="B192" s="189">
        <v>73</v>
      </c>
      <c r="C192" s="150"/>
      <c r="D192" s="163">
        <v>8</v>
      </c>
      <c r="E192" s="197" t="s">
        <v>95</v>
      </c>
      <c r="F192" s="169"/>
      <c r="G192" s="150"/>
      <c r="H192" s="150"/>
      <c r="I192" s="67"/>
      <c r="J192" s="154" t="s">
        <v>271</v>
      </c>
      <c r="K192" s="67"/>
      <c r="L192" s="143"/>
    </row>
    <row r="193" spans="1:12" ht="12.75">
      <c r="A193" s="142"/>
      <c r="B193" s="189"/>
      <c r="C193" s="150"/>
      <c r="D193" s="163"/>
      <c r="E193" s="197"/>
      <c r="F193" s="169"/>
      <c r="G193" s="150"/>
      <c r="H193" s="150"/>
      <c r="I193" s="67"/>
      <c r="J193" s="154"/>
      <c r="K193" s="67"/>
      <c r="L193" s="143"/>
    </row>
    <row r="194" spans="1:12" ht="12.75">
      <c r="A194" s="142"/>
      <c r="B194" s="189">
        <v>74</v>
      </c>
      <c r="C194" s="150"/>
      <c r="D194" s="163">
        <v>9</v>
      </c>
      <c r="E194" s="197" t="s">
        <v>96</v>
      </c>
      <c r="F194" s="169"/>
      <c r="G194" s="150"/>
      <c r="H194" s="150"/>
      <c r="I194" s="67"/>
      <c r="J194" t="s">
        <v>12</v>
      </c>
      <c r="K194" s="215">
        <f>Pasivi!F43</f>
        <v>-653520</v>
      </c>
      <c r="L194" s="143"/>
    </row>
    <row r="195" spans="1:12" ht="12.75">
      <c r="A195" s="142"/>
      <c r="B195" s="189"/>
      <c r="C195" s="150"/>
      <c r="D195" s="163"/>
      <c r="E195" s="197"/>
      <c r="F195" s="169"/>
      <c r="G195" s="150"/>
      <c r="H195" s="150"/>
      <c r="I195" s="67"/>
      <c r="J195" s="154"/>
      <c r="K195" s="67"/>
      <c r="L195" s="143"/>
    </row>
    <row r="196" spans="1:12" ht="12.75">
      <c r="A196" s="142"/>
      <c r="B196" s="189">
        <v>75</v>
      </c>
      <c r="C196" s="150"/>
      <c r="D196" s="163">
        <v>10</v>
      </c>
      <c r="E196" s="197" t="s">
        <v>97</v>
      </c>
      <c r="F196" s="169"/>
      <c r="G196" s="150"/>
      <c r="H196" s="150"/>
      <c r="I196" s="67"/>
      <c r="J196" s="154"/>
      <c r="K196" s="67"/>
      <c r="L196" s="143"/>
    </row>
    <row r="197" spans="1:12" ht="12.75">
      <c r="A197" s="142"/>
      <c r="B197" s="65"/>
      <c r="C197" s="67"/>
      <c r="D197" s="67"/>
      <c r="E197" s="67"/>
      <c r="F197" s="67"/>
      <c r="G197" s="67"/>
      <c r="H197" s="67"/>
      <c r="I197" s="67"/>
      <c r="J197" s="67"/>
      <c r="K197" s="67"/>
      <c r="L197" s="143"/>
    </row>
    <row r="198" spans="1:12" ht="12.75">
      <c r="A198" s="142"/>
      <c r="B198" s="65"/>
      <c r="C198" s="67"/>
      <c r="D198" s="67"/>
      <c r="E198" s="213" t="s">
        <v>284</v>
      </c>
      <c r="F198" s="162" t="s">
        <v>285</v>
      </c>
      <c r="G198" s="67"/>
      <c r="H198" s="67"/>
      <c r="I198" s="67"/>
      <c r="J198" s="65" t="s">
        <v>12</v>
      </c>
      <c r="K198" s="55">
        <f>Rezultat!E28</f>
        <v>-289500</v>
      </c>
      <c r="L198" s="143"/>
    </row>
    <row r="199" spans="1:12" ht="12.75">
      <c r="A199" s="142"/>
      <c r="B199" s="65"/>
      <c r="C199" s="67"/>
      <c r="D199" s="67"/>
      <c r="E199" s="213" t="s">
        <v>284</v>
      </c>
      <c r="F199" s="67" t="s">
        <v>286</v>
      </c>
      <c r="G199" s="67"/>
      <c r="H199" s="67"/>
      <c r="I199" s="67"/>
      <c r="J199" s="65" t="s">
        <v>12</v>
      </c>
      <c r="K199" s="187"/>
      <c r="L199" s="143"/>
    </row>
    <row r="200" spans="1:12" ht="12.75">
      <c r="A200" s="142"/>
      <c r="B200" s="65"/>
      <c r="C200" s="67"/>
      <c r="D200" s="67"/>
      <c r="E200" s="213" t="s">
        <v>284</v>
      </c>
      <c r="F200" s="67" t="s">
        <v>130</v>
      </c>
      <c r="G200" s="67"/>
      <c r="H200" s="67"/>
      <c r="I200" s="67"/>
      <c r="J200" s="65" t="s">
        <v>12</v>
      </c>
      <c r="K200" s="187">
        <v>0</v>
      </c>
      <c r="L200" s="143"/>
    </row>
    <row r="201" spans="1:12" ht="12.75">
      <c r="A201" s="142"/>
      <c r="B201" s="65"/>
      <c r="C201" s="67"/>
      <c r="D201" s="67"/>
      <c r="E201" s="213" t="s">
        <v>284</v>
      </c>
      <c r="F201" s="188" t="s">
        <v>287</v>
      </c>
      <c r="G201" s="67"/>
      <c r="H201" s="67"/>
      <c r="I201" s="67"/>
      <c r="J201" s="65" t="s">
        <v>12</v>
      </c>
      <c r="K201" s="187">
        <v>0</v>
      </c>
      <c r="L201" s="143"/>
    </row>
    <row r="202" spans="1:12" ht="12.75">
      <c r="A202" s="142"/>
      <c r="B202" s="65"/>
      <c r="C202" s="67"/>
      <c r="D202" s="67"/>
      <c r="E202" s="67"/>
      <c r="F202" s="67"/>
      <c r="G202" s="67"/>
      <c r="H202" s="67"/>
      <c r="I202" s="67"/>
      <c r="J202" s="67"/>
      <c r="K202" s="67"/>
      <c r="L202" s="143"/>
    </row>
    <row r="203" spans="1:12" ht="12.75">
      <c r="A203" s="142"/>
      <c r="B203" s="65"/>
      <c r="C203" s="67"/>
      <c r="D203" s="67"/>
      <c r="E203" s="67"/>
      <c r="F203" s="67"/>
      <c r="G203" s="67"/>
      <c r="H203" s="67"/>
      <c r="I203" s="67"/>
      <c r="J203" s="67"/>
      <c r="K203" s="67"/>
      <c r="L203" s="143"/>
    </row>
    <row r="204" spans="1:12" ht="15.75">
      <c r="A204" s="142"/>
      <c r="B204" s="65"/>
      <c r="C204" s="350" t="s">
        <v>288</v>
      </c>
      <c r="D204" s="350"/>
      <c r="E204" s="145" t="s">
        <v>289</v>
      </c>
      <c r="F204" s="67"/>
      <c r="G204" s="67"/>
      <c r="H204" s="67"/>
      <c r="I204" s="67"/>
      <c r="J204" s="67"/>
      <c r="K204" s="67"/>
      <c r="L204" s="143"/>
    </row>
    <row r="205" spans="1:12" ht="12.75">
      <c r="A205" s="142"/>
      <c r="B205" s="65"/>
      <c r="C205" s="67"/>
      <c r="D205" s="67"/>
      <c r="E205" s="67"/>
      <c r="F205" s="67"/>
      <c r="G205" s="67"/>
      <c r="H205" s="67"/>
      <c r="I205" s="67"/>
      <c r="J205" s="67"/>
      <c r="K205" s="67"/>
      <c r="L205" s="143"/>
    </row>
    <row r="206" spans="1:12" ht="12.75">
      <c r="A206" s="142"/>
      <c r="B206" s="65"/>
      <c r="C206" s="67"/>
      <c r="D206" s="148"/>
      <c r="E206" s="150" t="s">
        <v>290</v>
      </c>
      <c r="F206" s="67"/>
      <c r="G206" s="67"/>
      <c r="H206" s="67"/>
      <c r="I206" s="67"/>
      <c r="J206" s="67"/>
      <c r="K206" s="67"/>
      <c r="L206" s="143"/>
    </row>
    <row r="207" spans="1:12" ht="12.75">
      <c r="A207" s="142"/>
      <c r="B207" s="65"/>
      <c r="C207" s="67"/>
      <c r="D207" s="150" t="s">
        <v>291</v>
      </c>
      <c r="E207" s="150"/>
      <c r="F207" s="67"/>
      <c r="G207" s="67"/>
      <c r="H207" s="67"/>
      <c r="I207" s="67"/>
      <c r="J207" s="67"/>
      <c r="K207" s="67"/>
      <c r="L207" s="143"/>
    </row>
    <row r="208" spans="1:12" ht="12.75">
      <c r="A208" s="142"/>
      <c r="B208" s="65"/>
      <c r="C208" s="67"/>
      <c r="D208" s="150" t="s">
        <v>292</v>
      </c>
      <c r="F208" s="67"/>
      <c r="G208" s="67"/>
      <c r="H208" s="67"/>
      <c r="I208" s="67"/>
      <c r="J208" s="67"/>
      <c r="K208" s="67"/>
      <c r="L208" s="143"/>
    </row>
    <row r="209" spans="1:12" ht="12.75">
      <c r="A209" s="142"/>
      <c r="B209" s="65"/>
      <c r="C209" s="67"/>
      <c r="D209" s="150" t="s">
        <v>293</v>
      </c>
      <c r="E209" s="150"/>
      <c r="F209" s="67"/>
      <c r="G209" s="67"/>
      <c r="H209" s="67"/>
      <c r="I209" s="67"/>
      <c r="J209" s="67"/>
      <c r="K209" s="67"/>
      <c r="L209" s="143"/>
    </row>
    <row r="210" spans="1:12" ht="12.75">
      <c r="A210" s="142"/>
      <c r="B210" s="65"/>
      <c r="C210" s="67"/>
      <c r="D210" s="67"/>
      <c r="E210" s="67"/>
      <c r="F210" s="67"/>
      <c r="G210" s="67"/>
      <c r="H210" s="67"/>
      <c r="I210" s="67"/>
      <c r="J210" s="67"/>
      <c r="K210" s="67"/>
      <c r="L210" s="143"/>
    </row>
    <row r="211" spans="1:12" ht="12.75">
      <c r="A211" s="142"/>
      <c r="B211" s="65"/>
      <c r="C211" s="67"/>
      <c r="D211" s="67"/>
      <c r="E211" s="67"/>
      <c r="F211" s="67"/>
      <c r="G211" s="67"/>
      <c r="H211" s="67"/>
      <c r="I211" s="67"/>
      <c r="J211" s="67"/>
      <c r="K211" s="67"/>
      <c r="L211" s="143"/>
    </row>
    <row r="212" spans="1:12" ht="12.75">
      <c r="A212" s="142"/>
      <c r="B212" s="65"/>
      <c r="C212" s="67"/>
      <c r="D212" s="67"/>
      <c r="E212" s="67"/>
      <c r="F212" s="67"/>
      <c r="G212" s="67"/>
      <c r="H212" s="67"/>
      <c r="I212" s="67"/>
      <c r="J212" s="67"/>
      <c r="K212" s="67"/>
      <c r="L212" s="143"/>
    </row>
    <row r="213" spans="1:12" ht="15">
      <c r="A213" s="142"/>
      <c r="B213" s="65"/>
      <c r="C213" s="67"/>
      <c r="D213" s="67"/>
      <c r="E213" s="67"/>
      <c r="F213" s="67"/>
      <c r="G213" s="67"/>
      <c r="H213" s="351" t="s">
        <v>294</v>
      </c>
      <c r="I213" s="351"/>
      <c r="J213" s="351"/>
      <c r="K213" s="351"/>
      <c r="L213" s="143"/>
    </row>
    <row r="214" spans="1:12" ht="15">
      <c r="A214" s="67"/>
      <c r="B214" s="65"/>
      <c r="C214" s="67"/>
      <c r="D214" s="67"/>
      <c r="E214" s="67"/>
      <c r="F214" s="67"/>
      <c r="G214" s="67"/>
      <c r="H214" s="214"/>
      <c r="I214" s="214"/>
      <c r="J214" s="214"/>
      <c r="K214" s="214"/>
      <c r="L214" s="67"/>
    </row>
    <row r="215" spans="8:11" ht="15">
      <c r="H215" s="352" t="s">
        <v>320</v>
      </c>
      <c r="I215" s="352"/>
      <c r="J215" s="352"/>
      <c r="K215" s="352"/>
    </row>
  </sheetData>
  <sheetProtection/>
  <mergeCells count="38">
    <mergeCell ref="A4:L4"/>
    <mergeCell ref="C6:D6"/>
    <mergeCell ref="D12:D13"/>
    <mergeCell ref="E12:F13"/>
    <mergeCell ref="G12:G13"/>
    <mergeCell ref="H12:I13"/>
    <mergeCell ref="E14:F14"/>
    <mergeCell ref="H14:I14"/>
    <mergeCell ref="E15:F15"/>
    <mergeCell ref="H15:I15"/>
    <mergeCell ref="E16:F16"/>
    <mergeCell ref="H16:I16"/>
    <mergeCell ref="E17:F17"/>
    <mergeCell ref="H17:I17"/>
    <mergeCell ref="E18:F18"/>
    <mergeCell ref="H18:I18"/>
    <mergeCell ref="D21:D22"/>
    <mergeCell ref="E21:I22"/>
    <mergeCell ref="E19:I19"/>
    <mergeCell ref="E23:I23"/>
    <mergeCell ref="E24:I24"/>
    <mergeCell ref="E25:I25"/>
    <mergeCell ref="E26:I26"/>
    <mergeCell ref="E36:F36"/>
    <mergeCell ref="E37:F37"/>
    <mergeCell ref="E42:F42"/>
    <mergeCell ref="E27:I27"/>
    <mergeCell ref="G48:H48"/>
    <mergeCell ref="D100:D101"/>
    <mergeCell ref="E100:E101"/>
    <mergeCell ref="F100:H100"/>
    <mergeCell ref="C204:D204"/>
    <mergeCell ref="H213:K213"/>
    <mergeCell ref="H215:K215"/>
    <mergeCell ref="I100:K100"/>
    <mergeCell ref="E130:F130"/>
    <mergeCell ref="E131:F131"/>
    <mergeCell ref="E136:F13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A&amp;A Copy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A&amp;A Copy Center</dc:creator>
  <cp:keywords/>
  <dc:description/>
  <cp:lastModifiedBy>User</cp:lastModifiedBy>
  <cp:lastPrinted>2013-03-29T08:26:18Z</cp:lastPrinted>
  <dcterms:created xsi:type="dcterms:W3CDTF">2009-03-06T20:56:04Z</dcterms:created>
  <dcterms:modified xsi:type="dcterms:W3CDTF">2013-07-31T07:43:39Z</dcterms:modified>
  <cp:category/>
  <cp:version/>
  <cp:contentType/>
  <cp:contentStatus/>
</cp:coreProperties>
</file>